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2"/>
  </bookViews>
  <sheets>
    <sheet name="21 maja" sheetId="1" state="hidden" r:id="rId1"/>
    <sheet name="19 czerwca" sheetId="2" state="hidden" r:id="rId2"/>
    <sheet name="30 czerwiec" sheetId="3" r:id="rId3"/>
    <sheet name="Arkusz2" sheetId="4" state="hidden" r:id="rId4"/>
  </sheets>
  <definedNames/>
  <calcPr fullCalcOnLoad="1"/>
</workbook>
</file>

<file path=xl/sharedStrings.xml><?xml version="1.0" encoding="utf-8"?>
<sst xmlns="http://schemas.openxmlformats.org/spreadsheetml/2006/main" count="1920" uniqueCount="246">
  <si>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</si>
  <si>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</si>
  <si>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</si>
  <si>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</si>
  <si>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</si>
  <si>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</si>
  <si>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</si>
  <si>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</si>
  <si>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</si>
  <si>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</si>
  <si>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</si>
  <si>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</si>
  <si>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</si>
  <si>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wyposażenia</t>
  </si>
  <si>
    <t>4300</t>
  </si>
  <si>
    <t>Zakup usług pozostałych</t>
  </si>
  <si>
    <t>600</t>
  </si>
  <si>
    <t>Transport i łączność</t>
  </si>
  <si>
    <t>60014</t>
  </si>
  <si>
    <t>Drogi publiczne powiatowe</t>
  </si>
  <si>
    <t>60016</t>
  </si>
  <si>
    <t>Drogi publiczne gminne</t>
  </si>
  <si>
    <t>4270</t>
  </si>
  <si>
    <t>Zakup usług remontowych</t>
  </si>
  <si>
    <t>60095</t>
  </si>
  <si>
    <t>4520</t>
  </si>
  <si>
    <t xml:space="preserve">Opłaty na rzecz budżetów jednostek samorządu terytorialnego </t>
  </si>
  <si>
    <t>700</t>
  </si>
  <si>
    <t xml:space="preserve">Gospodarka mieszkaniowa </t>
  </si>
  <si>
    <t>70005</t>
  </si>
  <si>
    <t>Gospodarka gruntami i nieruchomościami</t>
  </si>
  <si>
    <t>4260</t>
  </si>
  <si>
    <t>Zakup energii</t>
  </si>
  <si>
    <t>4610</t>
  </si>
  <si>
    <t>Koszty postępowania sądowego i prokuratorskiego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</si>
  <si>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</si>
  <si>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</si>
  <si>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</si>
  <si>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</si>
  <si>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</si>
  <si>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</si>
  <si>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</si>
  <si>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</si>
  <si>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</si>
  <si>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</si>
  <si>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</si>
  <si>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</si>
  <si>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</si>
  <si>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</si>
  <si>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</si>
  <si>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</si>
  <si>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</si>
  <si>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</si>
  <si>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75022</t>
  </si>
  <si>
    <t>Rady gmin(miast i miast na prawach powiatu)</t>
  </si>
  <si>
    <t>3030</t>
  </si>
  <si>
    <t>Różne wydatki na rzecz osób fizycznych</t>
  </si>
  <si>
    <t>75023</t>
  </si>
  <si>
    <t>Urzędy gmin(miast i miast na prawach powiatu)</t>
  </si>
  <si>
    <t>3020</t>
  </si>
  <si>
    <t>Nagrody i wydatki osobowe niezaliczone do wynagrodzeń</t>
  </si>
  <si>
    <t>4140</t>
  </si>
  <si>
    <t>Wpłaty na PFRON</t>
  </si>
  <si>
    <t>4170</t>
  </si>
  <si>
    <t>Wynagrodzenia bezosobowe</t>
  </si>
  <si>
    <t>Zakup materiałów i wyposażenia</t>
  </si>
  <si>
    <t>4230</t>
  </si>
  <si>
    <t>Zakup leków i materiałów medycznych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</si>
  <si>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</si>
  <si>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</si>
  <si>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</si>
  <si>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</si>
  <si>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</si>
  <si>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</si>
  <si>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</si>
  <si>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</si>
  <si>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4390</t>
  </si>
  <si>
    <t>Zakup usług obejmujących wykonanie ekspertyz, analiz i  opinii</t>
  </si>
  <si>
    <t>4420</t>
  </si>
  <si>
    <t>Podróże służbowe zagraniczne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</si>
  <si>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</si>
  <si>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</si>
  <si>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</si>
  <si>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</si>
  <si>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</si>
  <si>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</si>
  <si>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</si>
  <si>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</si>
  <si>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</si>
  <si>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</si>
  <si>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75095</t>
  </si>
  <si>
    <t>4100</t>
  </si>
  <si>
    <t>Wynagrodzenia agencyjno-prowizyjne</t>
  </si>
  <si>
    <t xml:space="preserve">Zakup materiałów i wyposażenia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</si>
  <si>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</si>
  <si>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</si>
  <si>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</si>
  <si>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</si>
  <si>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</si>
  <si>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</si>
  <si>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</si>
  <si>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</si>
  <si>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 xml:space="preserve">Wynagrodzenia bezosobowe </t>
  </si>
  <si>
    <t>75414</t>
  </si>
  <si>
    <t xml:space="preserve">Obrona cywilna </t>
  </si>
  <si>
    <t>757</t>
  </si>
  <si>
    <t>Obsługa długu publicznego</t>
  </si>
  <si>
    <t>75702</t>
  </si>
  <si>
    <t>Obsługa papierów wartościowych, kredytów i pożycz jednostek samorządu terytorialnego</t>
  </si>
  <si>
    <t>8070</t>
  </si>
  <si>
    <t>Odsetki i dyskonto od krajowych skarbowych papierów wartościowych oraz pożyczek i kredytów</t>
  </si>
  <si>
    <t>758</t>
  </si>
  <si>
    <t>Różne rozliczenia</t>
  </si>
  <si>
    <t>775814</t>
  </si>
  <si>
    <t>Różne rozliczenia finansowe</t>
  </si>
  <si>
    <t>75818</t>
  </si>
  <si>
    <t>Rezerwy ogólne i celowe</t>
  </si>
  <si>
    <t>4810</t>
  </si>
  <si>
    <t xml:space="preserve">Rezerwy </t>
  </si>
  <si>
    <t>801</t>
  </si>
  <si>
    <t xml:space="preserve">Oświata i wychowanie </t>
  </si>
  <si>
    <t>80101</t>
  </si>
  <si>
    <t>Szkoły podstawowe</t>
  </si>
  <si>
    <t>4240</t>
  </si>
  <si>
    <t>Zakup pomocy naukowych dydaktycznych i książek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</si>
  <si>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</si>
  <si>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</si>
  <si>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</si>
  <si>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</si>
  <si>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</si>
  <si>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</si>
  <si>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</si>
  <si>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</si>
  <si>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 xml:space="preserve">Podróże służbowe krajowe </t>
  </si>
  <si>
    <t>80114</t>
  </si>
  <si>
    <t>Zespoły obsługi ekonomiczno-administracyjnej szkół</t>
  </si>
  <si>
    <t>Wydatki na zakupy inewstycyjne jednostek budżetowych</t>
  </si>
  <si>
    <t>80146</t>
  </si>
  <si>
    <t>Dokształcanie i doskonalenie nauczycieli</t>
  </si>
  <si>
    <t>Zakup usług pozostalych</t>
  </si>
  <si>
    <t>80148</t>
  </si>
  <si>
    <t>Stołówki szkolne</t>
  </si>
  <si>
    <t xml:space="preserve">4110 </t>
  </si>
  <si>
    <t>80195</t>
  </si>
  <si>
    <t xml:space="preserve">Różne wydatki na rzecz osób fizycznych 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</si>
  <si>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</si>
  <si>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</si>
  <si>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</si>
  <si>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</si>
  <si>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</si>
  <si>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</si>
  <si>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</si>
  <si>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</si>
  <si>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</si>
  <si>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</si>
  <si>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</si>
  <si>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 swiadczenia z pomocy społecznej oraz niektóre świadczenia rodzinne</t>
  </si>
  <si>
    <t>4130</t>
  </si>
  <si>
    <t>Składki na ubezpieczenie zdrowotne</t>
  </si>
  <si>
    <t>85214</t>
  </si>
  <si>
    <t xml:space="preserve">Zasiłki i pomoc w naturze oraz skladki na ubezpieczenia emerytalne i rentowe </t>
  </si>
  <si>
    <t>85215</t>
  </si>
  <si>
    <t>Dodatki mieszkaniowe</t>
  </si>
  <si>
    <t>85228</t>
  </si>
  <si>
    <t>Usługi opiekuńcze i specjalistyczne usługi opiekuńcze</t>
  </si>
  <si>
    <t xml:space="preserve">Składki na ubezpieczenia społeczne </t>
  </si>
  <si>
    <t>85219</t>
  </si>
  <si>
    <t>Ośrodki pomocy społecznej</t>
  </si>
  <si>
    <t>Zakup leków, wyrobów medycznych i produktów biobójczych</t>
  </si>
  <si>
    <t>85295</t>
  </si>
  <si>
    <t>4330</t>
  </si>
  <si>
    <t>Zakup usług przez jednostki samorządu terytorialnego od innych jednostek samorządu terytorialnego</t>
  </si>
  <si>
    <t>854</t>
  </si>
  <si>
    <t>Edukacyjna opieka wychowawcza</t>
  </si>
  <si>
    <t>85401</t>
  </si>
  <si>
    <t xml:space="preserve">Świetlice szkolne 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</si>
  <si>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</si>
  <si>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</si>
  <si>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</si>
  <si>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</si>
  <si>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</si>
  <si>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</si>
  <si>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85446</t>
  </si>
  <si>
    <t>Podfróże służbowe krajowe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</si>
  <si>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</si>
  <si>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</si>
  <si>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</si>
  <si>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</si>
  <si>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</si>
  <si>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</si>
  <si>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</si>
  <si>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</si>
  <si>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</si>
  <si>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</si>
  <si>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</si>
  <si>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Dotacja przedmiotowa z budżetu dla zakładu budżetowego</t>
  </si>
  <si>
    <t>90095</t>
  </si>
  <si>
    <t>4480</t>
  </si>
  <si>
    <t>Podatek od nieruchomości</t>
  </si>
  <si>
    <t>921</t>
  </si>
  <si>
    <t>Kultura i ochrona dziedzictwa kulturowego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</si>
  <si>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</si>
  <si>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</si>
  <si>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</si>
  <si>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</si>
  <si>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</si>
  <si>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Boblioteki</t>
  </si>
  <si>
    <t>926</t>
  </si>
  <si>
    <t>Kultura fizyczna i sport</t>
  </si>
  <si>
    <t>92605</t>
  </si>
  <si>
    <t>Zadania w zakresie kultury fizycznej i sportu</t>
  </si>
  <si>
    <t>Ogółem wydatki</t>
  </si>
  <si>
    <t>Rozdział</t>
  </si>
  <si>
    <t>§*</t>
  </si>
  <si>
    <t>Dział</t>
  </si>
  <si>
    <t>Nazwa</t>
  </si>
  <si>
    <t>Plan na 2008 rok</t>
  </si>
  <si>
    <t>Zmniejszenia</t>
  </si>
  <si>
    <t>Zwiększenia</t>
  </si>
  <si>
    <t>Plan po zmianach</t>
  </si>
  <si>
    <t>Wydatki</t>
  </si>
  <si>
    <t>Załącznik nr 2</t>
  </si>
  <si>
    <t>Burmistrza Miasta i Gminy Mordy</t>
  </si>
  <si>
    <t>6300</t>
  </si>
  <si>
    <t>75404</t>
  </si>
  <si>
    <t>6170</t>
  </si>
  <si>
    <t>Komendy Wojewodzkie Policji</t>
  </si>
  <si>
    <t>Wpłaty jednostek na fundfusz celowy na finansowanie lub dofinansowanie zadań inwestycyjnych</t>
  </si>
  <si>
    <t>85121</t>
  </si>
  <si>
    <t>Lecznictwo ambulatoryjne</t>
  </si>
  <si>
    <t>4303</t>
  </si>
  <si>
    <t>z dnia 21 maja 2008r.</t>
  </si>
  <si>
    <t>do zarządzenia nr 14 /08</t>
  </si>
  <si>
    <t>z dnia 19 czerwca 2008r.</t>
  </si>
  <si>
    <t>Wydatki inwestycyjne jednostek budzetowych</t>
  </si>
  <si>
    <t>Pozostałe wydatki na rzecz osób fizycznych</t>
  </si>
  <si>
    <t>Składki nha ubezpieczenie społeczne</t>
  </si>
  <si>
    <t>710</t>
  </si>
  <si>
    <t xml:space="preserve">Działalność usługowa </t>
  </si>
  <si>
    <t>71035</t>
  </si>
  <si>
    <t>Cmentarze</t>
  </si>
  <si>
    <t>do zarządzenia nr 20/08</t>
  </si>
  <si>
    <t>Burmistrza  Miasta i Gminy Mordy</t>
  </si>
  <si>
    <t xml:space="preserve">Rady Miejskiej w Mordach </t>
  </si>
  <si>
    <t>z dnia 30 czerwca 2008r.</t>
  </si>
  <si>
    <t>do Uchwały nr XVIII/92/08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</si>
</sst>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3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3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4" xfId="0" applyFont="1" applyFill="1" applyBorder="1" applyAlignment="1">
      <alignment wrapText="1"/>
    </xf>
    <xf numFmtId="3" fontId="2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2" fillId="0" borderId="14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7"/>
  <sheetViews>
    <sheetView zoomScalePageLayoutView="0" workbookViewId="0" topLeftCell="A207">
      <selection activeCell="H220" sqref="H220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30.28125" style="0" customWidth="1"/>
    <col min="5" max="5" width="12.421875" style="0" customWidth="1"/>
    <col min="6" max="6" width="10.57421875" style="0" customWidth="1"/>
    <col min="8" max="8" width="13.00390625" style="0" customWidth="1"/>
  </cols>
  <sheetData>
    <row r="2" ht="12.75">
      <c r="F2" t="s">
        <v>221</v>
      </c>
    </row>
    <row r="3" ht="12.75">
      <c r="F3" t="s">
        <v>232</v>
      </c>
    </row>
    <row r="4" spans="1:6" ht="12.75">
      <c r="A4" s="29" t="s">
        <v>220</v>
      </c>
      <c r="F4" t="s">
        <v>222</v>
      </c>
    </row>
    <row r="5" spans="1:6" ht="12.75">
      <c r="A5" s="29"/>
      <c r="F5" t="s">
        <v>231</v>
      </c>
    </row>
    <row r="7" spans="1:9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  <c r="I7" s="22"/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1" t="s">
        <v>0</v>
      </c>
      <c r="B9" s="1"/>
      <c r="C9" s="1"/>
      <c r="D9" s="2" t="s">
        <v>1</v>
      </c>
      <c r="E9" s="3">
        <f>E10+E12+E14</f>
        <v>1169700</v>
      </c>
      <c r="F9" s="24">
        <f>F10+F12+F14</f>
        <v>0</v>
      </c>
      <c r="G9" s="24">
        <f>G10+G12+G14</f>
        <v>143253</v>
      </c>
      <c r="H9" s="24">
        <f>E9-F9+G9</f>
        <v>1312953</v>
      </c>
    </row>
    <row r="10" spans="1:8" ht="25.5">
      <c r="A10" s="4"/>
      <c r="B10" s="4" t="s">
        <v>2</v>
      </c>
      <c r="C10" s="4"/>
      <c r="D10" s="5" t="s">
        <v>3</v>
      </c>
      <c r="E10" s="6">
        <f>SUM(E11)</f>
        <v>1142000</v>
      </c>
      <c r="F10" s="6">
        <f>SUM(F11)</f>
        <v>0</v>
      </c>
      <c r="G10" s="6">
        <f>SUM(G11)</f>
        <v>0</v>
      </c>
      <c r="H10" s="6">
        <f>E10-F10+G10</f>
        <v>1142000</v>
      </c>
    </row>
    <row r="11" spans="1:8" ht="25.5">
      <c r="A11" s="4"/>
      <c r="B11" s="4"/>
      <c r="C11" s="4" t="s">
        <v>4</v>
      </c>
      <c r="D11" s="5" t="s">
        <v>5</v>
      </c>
      <c r="E11" s="6">
        <v>1142000</v>
      </c>
      <c r="F11" s="26"/>
      <c r="G11" s="26"/>
      <c r="H11" s="6">
        <f>E11-F11+G11</f>
        <v>1142000</v>
      </c>
    </row>
    <row r="12" spans="1:8" ht="12.75">
      <c r="A12" s="4"/>
      <c r="B12" s="4" t="s">
        <v>6</v>
      </c>
      <c r="C12" s="4"/>
      <c r="D12" s="5" t="s">
        <v>7</v>
      </c>
      <c r="E12" s="6">
        <f>SUM(E13)</f>
        <v>12500</v>
      </c>
      <c r="F12" s="6">
        <f>SUM(F13)</f>
        <v>0</v>
      </c>
      <c r="G12" s="6">
        <f>SUM(G13)</f>
        <v>0</v>
      </c>
      <c r="H12" s="6">
        <f aca="true" t="shared" si="0" ref="H12:H80">E12-F12+G12</f>
        <v>12500</v>
      </c>
    </row>
    <row r="13" spans="1:8" ht="51">
      <c r="A13" s="4"/>
      <c r="B13" s="4"/>
      <c r="C13" s="4" t="s">
        <v>8</v>
      </c>
      <c r="D13" s="5" t="s">
        <v>9</v>
      </c>
      <c r="E13" s="6"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6">
        <f>SUM(E15:E20)</f>
        <v>15200</v>
      </c>
      <c r="F14" s="6">
        <f>SUM(F15:F20)</f>
        <v>0</v>
      </c>
      <c r="G14" s="6">
        <f>SUM(G15:G20)</f>
        <v>143253</v>
      </c>
      <c r="H14" s="6">
        <f>SUM(H15:H20)</f>
        <v>158453</v>
      </c>
    </row>
    <row r="15" spans="1:8" ht="25.5">
      <c r="A15" s="4"/>
      <c r="B15" s="4"/>
      <c r="C15" s="4" t="s">
        <v>55</v>
      </c>
      <c r="D15" s="5" t="s">
        <v>56</v>
      </c>
      <c r="E15" s="6"/>
      <c r="F15" s="6"/>
      <c r="G15" s="6">
        <v>140444</v>
      </c>
      <c r="H15" s="6">
        <v>140444</v>
      </c>
    </row>
    <row r="16" spans="1:8" ht="25.5">
      <c r="A16" s="4"/>
      <c r="B16" s="4"/>
      <c r="C16" s="4" t="s">
        <v>39</v>
      </c>
      <c r="D16" s="5" t="s">
        <v>40</v>
      </c>
      <c r="E16" s="6"/>
      <c r="F16" s="6"/>
      <c r="G16" s="6">
        <v>1300</v>
      </c>
      <c r="H16" s="6">
        <v>1300</v>
      </c>
    </row>
    <row r="17" spans="1:8" ht="25.5">
      <c r="A17" s="4"/>
      <c r="B17" s="4"/>
      <c r="C17" s="4" t="s">
        <v>43</v>
      </c>
      <c r="D17" s="5" t="s">
        <v>44</v>
      </c>
      <c r="E17" s="6"/>
      <c r="F17" s="6"/>
      <c r="G17" s="6">
        <v>207</v>
      </c>
      <c r="H17" s="6">
        <v>207</v>
      </c>
    </row>
    <row r="18" spans="1:8" ht="12.75">
      <c r="A18" s="4"/>
      <c r="B18" s="4"/>
      <c r="C18" s="4" t="s">
        <v>45</v>
      </c>
      <c r="D18" s="5" t="s">
        <v>46</v>
      </c>
      <c r="E18" s="6"/>
      <c r="F18" s="6"/>
      <c r="G18" s="6">
        <v>32</v>
      </c>
      <c r="H18" s="6">
        <v>32</v>
      </c>
    </row>
    <row r="19" spans="1:8" ht="12.75">
      <c r="A19" s="4"/>
      <c r="B19" s="4"/>
      <c r="C19" s="4" t="s">
        <v>12</v>
      </c>
      <c r="D19" s="5" t="s">
        <v>13</v>
      </c>
      <c r="E19" s="6"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6">
        <v>14800</v>
      </c>
      <c r="F20" s="26"/>
      <c r="G20" s="26">
        <v>1270</v>
      </c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9">
        <f>E22+E26+E31</f>
        <v>2692192</v>
      </c>
      <c r="F21" s="9">
        <f>F22+F26+F31</f>
        <v>0</v>
      </c>
      <c r="G21" s="9">
        <f>G22+G26+G31</f>
        <v>0</v>
      </c>
      <c r="H21" s="9">
        <f t="shared" si="0"/>
        <v>2692192</v>
      </c>
    </row>
    <row r="22" spans="1:8" ht="12.75">
      <c r="A22" s="4"/>
      <c r="B22" s="4" t="s">
        <v>18</v>
      </c>
      <c r="C22" s="4"/>
      <c r="D22" s="5" t="s">
        <v>19</v>
      </c>
      <c r="E22" s="6">
        <f>SUM(E23:E25)</f>
        <v>2165192</v>
      </c>
      <c r="F22" s="6">
        <f>SUM(F23:F25)</f>
        <v>0</v>
      </c>
      <c r="G22" s="6">
        <f>SUM(G23:G25)</f>
        <v>0</v>
      </c>
      <c r="H22" s="6">
        <f t="shared" si="0"/>
        <v>2165192</v>
      </c>
    </row>
    <row r="23" spans="1:8" ht="12.75">
      <c r="A23" s="4"/>
      <c r="B23" s="4"/>
      <c r="C23" s="4" t="s">
        <v>14</v>
      </c>
      <c r="D23" s="5" t="s">
        <v>15</v>
      </c>
      <c r="E23" s="6">
        <v>15192</v>
      </c>
      <c r="F23" s="26"/>
      <c r="G23" s="26"/>
      <c r="H23" s="6">
        <f t="shared" si="0"/>
        <v>15192</v>
      </c>
    </row>
    <row r="24" spans="1:8" ht="12.75">
      <c r="A24" s="10"/>
      <c r="B24" s="10"/>
      <c r="C24" s="10" t="s">
        <v>223</v>
      </c>
      <c r="D24" s="5"/>
      <c r="E24" s="11">
        <v>100000</v>
      </c>
      <c r="F24" s="26"/>
      <c r="G24" s="26"/>
      <c r="H24" s="6">
        <f t="shared" si="0"/>
        <v>100000</v>
      </c>
    </row>
    <row r="25" spans="1:8" ht="25.5">
      <c r="A25" s="10"/>
      <c r="B25" s="10"/>
      <c r="C25" s="10" t="s">
        <v>4</v>
      </c>
      <c r="D25" s="5" t="s">
        <v>5</v>
      </c>
      <c r="E25" s="11">
        <v>2050000</v>
      </c>
      <c r="F25" s="26"/>
      <c r="G25" s="26"/>
      <c r="H25" s="6">
        <f t="shared" si="0"/>
        <v>2050000</v>
      </c>
    </row>
    <row r="26" spans="1:8" ht="12.75">
      <c r="A26" s="10"/>
      <c r="B26" s="10" t="s">
        <v>20</v>
      </c>
      <c r="C26" s="10"/>
      <c r="D26" s="12" t="s">
        <v>21</v>
      </c>
      <c r="E26" s="11">
        <f>SUM(E27:E30)</f>
        <v>502000</v>
      </c>
      <c r="F26" s="11">
        <f>SUM(F27:F30)</f>
        <v>0</v>
      </c>
      <c r="G26" s="11">
        <f>SUM(G27:G30)</f>
        <v>0</v>
      </c>
      <c r="H26" s="6">
        <f t="shared" si="0"/>
        <v>502000</v>
      </c>
    </row>
    <row r="27" spans="1:8" ht="12.75">
      <c r="A27" s="10"/>
      <c r="B27" s="10"/>
      <c r="C27" s="10" t="s">
        <v>12</v>
      </c>
      <c r="D27" s="5" t="s">
        <v>13</v>
      </c>
      <c r="E27" s="11">
        <v>10000</v>
      </c>
      <c r="F27" s="26"/>
      <c r="G27" s="26"/>
      <c r="H27" s="6">
        <f t="shared" si="0"/>
        <v>10000</v>
      </c>
    </row>
    <row r="28" spans="1:8" ht="12.75">
      <c r="A28" s="10"/>
      <c r="B28" s="10"/>
      <c r="C28" s="10" t="s">
        <v>22</v>
      </c>
      <c r="D28" s="12" t="s">
        <v>23</v>
      </c>
      <c r="E28" s="11">
        <v>100000</v>
      </c>
      <c r="F28" s="26"/>
      <c r="G28" s="26"/>
      <c r="H28" s="6">
        <f t="shared" si="0"/>
        <v>100000</v>
      </c>
    </row>
    <row r="29" spans="1:8" ht="12.75">
      <c r="A29" s="10"/>
      <c r="B29" s="10"/>
      <c r="C29" s="10" t="s">
        <v>14</v>
      </c>
      <c r="D29" s="5" t="s">
        <v>15</v>
      </c>
      <c r="E29" s="11">
        <v>21000</v>
      </c>
      <c r="F29" s="26"/>
      <c r="G29" s="26"/>
      <c r="H29" s="6">
        <f t="shared" si="0"/>
        <v>21000</v>
      </c>
    </row>
    <row r="30" spans="1:8" ht="25.5">
      <c r="A30" s="10"/>
      <c r="B30" s="10"/>
      <c r="C30" s="10" t="s">
        <v>4</v>
      </c>
      <c r="D30" s="5" t="s">
        <v>5</v>
      </c>
      <c r="E30" s="11">
        <v>371000</v>
      </c>
      <c r="F30" s="26"/>
      <c r="G30" s="26"/>
      <c r="H30" s="6">
        <f t="shared" si="0"/>
        <v>371000</v>
      </c>
    </row>
    <row r="31" spans="1:8" ht="12.75">
      <c r="A31" s="10"/>
      <c r="B31" s="10" t="s">
        <v>24</v>
      </c>
      <c r="C31" s="10"/>
      <c r="D31" s="12" t="s">
        <v>11</v>
      </c>
      <c r="E31" s="11">
        <f>SUM(E32)</f>
        <v>25000</v>
      </c>
      <c r="F31" s="11">
        <f>SUM(F32)</f>
        <v>0</v>
      </c>
      <c r="G31" s="11">
        <f>SUM(G32)</f>
        <v>0</v>
      </c>
      <c r="H31" s="6">
        <f t="shared" si="0"/>
        <v>25000</v>
      </c>
    </row>
    <row r="32" spans="1:8" ht="38.25">
      <c r="A32" s="10"/>
      <c r="B32" s="10"/>
      <c r="C32" s="10" t="s">
        <v>25</v>
      </c>
      <c r="D32" s="12" t="s">
        <v>26</v>
      </c>
      <c r="E32" s="11">
        <v>25000</v>
      </c>
      <c r="F32" s="26"/>
      <c r="G32" s="26"/>
      <c r="H32" s="6">
        <f t="shared" si="0"/>
        <v>25000</v>
      </c>
    </row>
    <row r="33" spans="1:8" ht="12.75">
      <c r="A33" s="13" t="s">
        <v>27</v>
      </c>
      <c r="B33" s="13"/>
      <c r="C33" s="13"/>
      <c r="D33" s="14" t="s">
        <v>28</v>
      </c>
      <c r="E33" s="15">
        <f>SUM(E34)</f>
        <v>35000</v>
      </c>
      <c r="F33" s="15">
        <f>SUM(F34)</f>
        <v>0</v>
      </c>
      <c r="G33" s="15">
        <f>SUM(G34)</f>
        <v>0</v>
      </c>
      <c r="H33" s="9">
        <f t="shared" si="0"/>
        <v>35000</v>
      </c>
    </row>
    <row r="34" spans="1:8" ht="25.5">
      <c r="A34" s="10"/>
      <c r="B34" s="10" t="s">
        <v>29</v>
      </c>
      <c r="C34" s="10"/>
      <c r="D34" s="12" t="s">
        <v>30</v>
      </c>
      <c r="E34" s="11">
        <f>SUM(E35:E38)</f>
        <v>35000</v>
      </c>
      <c r="F34" s="11">
        <f>SUM(F35:F38)</f>
        <v>0</v>
      </c>
      <c r="G34" s="11">
        <f>SUM(G35:G38)</f>
        <v>0</v>
      </c>
      <c r="H34" s="6">
        <f t="shared" si="0"/>
        <v>35000</v>
      </c>
    </row>
    <row r="35" spans="1:8" ht="12.75">
      <c r="A35" s="10"/>
      <c r="B35" s="10"/>
      <c r="C35" s="10" t="s">
        <v>12</v>
      </c>
      <c r="D35" s="5" t="s">
        <v>13</v>
      </c>
      <c r="E35" s="11">
        <v>5000</v>
      </c>
      <c r="F35" s="26"/>
      <c r="G35" s="26"/>
      <c r="H35" s="6">
        <f t="shared" si="0"/>
        <v>5000</v>
      </c>
    </row>
    <row r="36" spans="1:8" ht="12.75">
      <c r="A36" s="10"/>
      <c r="B36" s="10"/>
      <c r="C36" s="10" t="s">
        <v>31</v>
      </c>
      <c r="D36" s="12" t="s">
        <v>32</v>
      </c>
      <c r="E36" s="11">
        <v>1200</v>
      </c>
      <c r="F36" s="26"/>
      <c r="G36" s="26"/>
      <c r="H36" s="6">
        <f t="shared" si="0"/>
        <v>1200</v>
      </c>
    </row>
    <row r="37" spans="1:8" ht="12.75">
      <c r="A37" s="10"/>
      <c r="B37" s="10"/>
      <c r="C37" s="10" t="s">
        <v>14</v>
      </c>
      <c r="D37" s="5" t="s">
        <v>15</v>
      </c>
      <c r="E37" s="11">
        <v>25800</v>
      </c>
      <c r="F37" s="26"/>
      <c r="G37" s="26"/>
      <c r="H37" s="6">
        <f t="shared" si="0"/>
        <v>25800</v>
      </c>
    </row>
    <row r="38" spans="1:8" ht="25.5">
      <c r="A38" s="10"/>
      <c r="B38" s="10"/>
      <c r="C38" s="10" t="s">
        <v>33</v>
      </c>
      <c r="D38" s="12" t="s">
        <v>34</v>
      </c>
      <c r="E38" s="11">
        <v>3000</v>
      </c>
      <c r="F38" s="26"/>
      <c r="G38" s="26"/>
      <c r="H38" s="6">
        <f t="shared" si="0"/>
        <v>3000</v>
      </c>
    </row>
    <row r="39" spans="1:8" ht="12.75">
      <c r="A39" s="13" t="s">
        <v>35</v>
      </c>
      <c r="B39" s="13"/>
      <c r="C39" s="13"/>
      <c r="D39" s="14" t="s">
        <v>36</v>
      </c>
      <c r="E39" s="15">
        <f>E84+E80+E54+E50+E40</f>
        <v>1706027</v>
      </c>
      <c r="F39" s="15">
        <f>F84+F80+F54+F50+F40</f>
        <v>7000</v>
      </c>
      <c r="G39" s="15">
        <f>G84+G80+G54+G50+G40</f>
        <v>7000</v>
      </c>
      <c r="H39" s="9">
        <f t="shared" si="0"/>
        <v>1706027</v>
      </c>
    </row>
    <row r="40" spans="1:8" ht="12.75">
      <c r="A40" s="10"/>
      <c r="B40" s="10" t="s">
        <v>37</v>
      </c>
      <c r="C40" s="10"/>
      <c r="D40" s="12" t="s">
        <v>38</v>
      </c>
      <c r="E40" s="11">
        <f>SUM(E41:E49)</f>
        <v>119985</v>
      </c>
      <c r="F40" s="11">
        <f>SUM(F41:F49)</f>
        <v>0</v>
      </c>
      <c r="G40" s="11">
        <f>SUM(G41:G49)</f>
        <v>0</v>
      </c>
      <c r="H40" s="6">
        <f t="shared" si="0"/>
        <v>119985</v>
      </c>
    </row>
    <row r="41" spans="1:8" ht="25.5">
      <c r="A41" s="10"/>
      <c r="B41" s="10"/>
      <c r="C41" s="10" t="s">
        <v>39</v>
      </c>
      <c r="D41" s="12" t="s">
        <v>40</v>
      </c>
      <c r="E41" s="11">
        <v>84000</v>
      </c>
      <c r="F41" s="26"/>
      <c r="G41" s="26"/>
      <c r="H41" s="6">
        <f t="shared" si="0"/>
        <v>84000</v>
      </c>
    </row>
    <row r="42" spans="1:8" ht="12.75">
      <c r="A42" s="10"/>
      <c r="B42" s="10"/>
      <c r="C42" s="10" t="s">
        <v>41</v>
      </c>
      <c r="D42" s="12" t="s">
        <v>42</v>
      </c>
      <c r="E42" s="11">
        <v>5450</v>
      </c>
      <c r="F42" s="26">
        <v>0</v>
      </c>
      <c r="G42" s="26"/>
      <c r="H42" s="6">
        <f t="shared" si="0"/>
        <v>5450</v>
      </c>
    </row>
    <row r="43" spans="1:8" ht="25.5">
      <c r="A43" s="10"/>
      <c r="B43" s="10"/>
      <c r="C43" s="10" t="s">
        <v>43</v>
      </c>
      <c r="D43" s="12" t="s">
        <v>44</v>
      </c>
      <c r="E43" s="11">
        <v>12697</v>
      </c>
      <c r="F43" s="26">
        <v>0</v>
      </c>
      <c r="G43" s="26"/>
      <c r="H43" s="6">
        <f t="shared" si="0"/>
        <v>12697</v>
      </c>
    </row>
    <row r="44" spans="1:8" ht="12.75">
      <c r="A44" s="10"/>
      <c r="B44" s="10"/>
      <c r="C44" s="10" t="s">
        <v>45</v>
      </c>
      <c r="D44" s="12" t="s">
        <v>46</v>
      </c>
      <c r="E44" s="11">
        <v>2225</v>
      </c>
      <c r="F44" s="26"/>
      <c r="G44" s="26"/>
      <c r="H44" s="6">
        <f t="shared" si="0"/>
        <v>2225</v>
      </c>
    </row>
    <row r="45" spans="1:8" ht="12.75">
      <c r="A45" s="10"/>
      <c r="B45" s="10"/>
      <c r="C45" s="10" t="s">
        <v>12</v>
      </c>
      <c r="D45" s="5" t="s">
        <v>13</v>
      </c>
      <c r="E45" s="11">
        <v>3000</v>
      </c>
      <c r="F45" s="26"/>
      <c r="G45" s="26"/>
      <c r="H45" s="6">
        <f t="shared" si="0"/>
        <v>3000</v>
      </c>
    </row>
    <row r="46" spans="1:8" ht="12.75">
      <c r="A46" s="10"/>
      <c r="B46" s="10"/>
      <c r="C46" s="10" t="s">
        <v>14</v>
      </c>
      <c r="D46" s="5" t="s">
        <v>15</v>
      </c>
      <c r="E46" s="11">
        <v>9200</v>
      </c>
      <c r="F46" s="26"/>
      <c r="G46" s="26"/>
      <c r="H46" s="6">
        <f t="shared" si="0"/>
        <v>9200</v>
      </c>
    </row>
    <row r="47" spans="1:8" ht="12.75">
      <c r="A47" s="10"/>
      <c r="B47" s="10"/>
      <c r="C47" s="10" t="s">
        <v>47</v>
      </c>
      <c r="D47" s="12" t="s">
        <v>48</v>
      </c>
      <c r="E47" s="11">
        <v>300</v>
      </c>
      <c r="F47" s="26"/>
      <c r="G47" s="26"/>
      <c r="H47" s="6">
        <f t="shared" si="0"/>
        <v>300</v>
      </c>
    </row>
    <row r="48" spans="1:8" ht="25.5">
      <c r="A48" s="10"/>
      <c r="B48" s="10"/>
      <c r="C48" s="10" t="s">
        <v>49</v>
      </c>
      <c r="D48" s="12" t="s">
        <v>50</v>
      </c>
      <c r="E48" s="11">
        <v>1813</v>
      </c>
      <c r="F48" s="26"/>
      <c r="G48" s="26">
        <v>0</v>
      </c>
      <c r="H48" s="6">
        <f t="shared" si="0"/>
        <v>1813</v>
      </c>
    </row>
    <row r="49" spans="1:8" ht="38.25">
      <c r="A49" s="10"/>
      <c r="B49" s="10"/>
      <c r="C49" s="10" t="s">
        <v>51</v>
      </c>
      <c r="D49" s="12" t="s">
        <v>52</v>
      </c>
      <c r="E49" s="11">
        <v>1300</v>
      </c>
      <c r="F49" s="26"/>
      <c r="G49" s="26">
        <v>0</v>
      </c>
      <c r="H49" s="6">
        <f t="shared" si="0"/>
        <v>1300</v>
      </c>
    </row>
    <row r="50" spans="1:8" ht="25.5">
      <c r="A50" s="10"/>
      <c r="B50" s="10" t="s">
        <v>53</v>
      </c>
      <c r="C50" s="10"/>
      <c r="D50" s="12" t="s">
        <v>54</v>
      </c>
      <c r="E50" s="11">
        <f>SUM(E51:E53)</f>
        <v>61000</v>
      </c>
      <c r="F50" s="11">
        <f>SUM(F51:F53)</f>
        <v>0</v>
      </c>
      <c r="G50" s="11">
        <f>SUM(G51:G53)</f>
        <v>0</v>
      </c>
      <c r="H50" s="6">
        <f t="shared" si="0"/>
        <v>61000</v>
      </c>
    </row>
    <row r="51" spans="1:8" ht="25.5">
      <c r="A51" s="10"/>
      <c r="B51" s="10"/>
      <c r="C51" s="10" t="s">
        <v>55</v>
      </c>
      <c r="D51" s="12" t="s">
        <v>56</v>
      </c>
      <c r="E51" s="11">
        <v>55000</v>
      </c>
      <c r="F51" s="26"/>
      <c r="G51" s="26"/>
      <c r="H51" s="6">
        <f t="shared" si="0"/>
        <v>55000</v>
      </c>
    </row>
    <row r="52" spans="1:8" ht="12.75">
      <c r="A52" s="10"/>
      <c r="B52" s="10"/>
      <c r="C52" s="10" t="s">
        <v>14</v>
      </c>
      <c r="D52" s="5" t="s">
        <v>15</v>
      </c>
      <c r="E52" s="11">
        <v>5000</v>
      </c>
      <c r="F52" s="26"/>
      <c r="G52" s="26"/>
      <c r="H52" s="6">
        <f t="shared" si="0"/>
        <v>5000</v>
      </c>
    </row>
    <row r="53" spans="1:8" ht="12.75">
      <c r="A53" s="10"/>
      <c r="B53" s="10"/>
      <c r="C53" s="10" t="s">
        <v>47</v>
      </c>
      <c r="D53" s="12" t="s">
        <v>48</v>
      </c>
      <c r="E53" s="11">
        <v>1000</v>
      </c>
      <c r="F53" s="26"/>
      <c r="G53" s="26"/>
      <c r="H53" s="6">
        <f t="shared" si="0"/>
        <v>1000</v>
      </c>
    </row>
    <row r="54" spans="1:8" ht="25.5">
      <c r="A54" s="10"/>
      <c r="B54" s="10" t="s">
        <v>57</v>
      </c>
      <c r="C54" s="10"/>
      <c r="D54" s="12" t="s">
        <v>58</v>
      </c>
      <c r="E54" s="11">
        <f>SUM(E55:E79)</f>
        <v>1452242</v>
      </c>
      <c r="F54" s="11">
        <f>SUM(F55:F79)</f>
        <v>7000</v>
      </c>
      <c r="G54" s="11">
        <f>SUM(G55:G79)</f>
        <v>7000</v>
      </c>
      <c r="H54" s="6">
        <f t="shared" si="0"/>
        <v>1452242</v>
      </c>
    </row>
    <row r="55" spans="1:8" ht="25.5">
      <c r="A55" s="10"/>
      <c r="B55" s="10"/>
      <c r="C55" s="10" t="s">
        <v>59</v>
      </c>
      <c r="D55" s="12" t="s">
        <v>60</v>
      </c>
      <c r="E55" s="11">
        <v>1000</v>
      </c>
      <c r="F55" s="26"/>
      <c r="G55" s="26"/>
      <c r="H55" s="6">
        <f t="shared" si="0"/>
        <v>1000</v>
      </c>
    </row>
    <row r="56" spans="1:8" ht="25.5">
      <c r="A56" s="10"/>
      <c r="B56" s="10"/>
      <c r="C56" s="10" t="s">
        <v>39</v>
      </c>
      <c r="D56" s="12" t="s">
        <v>40</v>
      </c>
      <c r="E56" s="11">
        <v>865680</v>
      </c>
      <c r="F56" s="26"/>
      <c r="G56" s="26"/>
      <c r="H56" s="6">
        <f t="shared" si="0"/>
        <v>865680</v>
      </c>
    </row>
    <row r="57" spans="1:8" ht="12.75">
      <c r="A57" s="10"/>
      <c r="B57" s="10"/>
      <c r="C57" s="10" t="s">
        <v>41</v>
      </c>
      <c r="D57" s="12" t="s">
        <v>42</v>
      </c>
      <c r="E57" s="11">
        <v>56576</v>
      </c>
      <c r="F57" s="26">
        <v>0</v>
      </c>
      <c r="G57" s="26"/>
      <c r="H57" s="6">
        <f t="shared" si="0"/>
        <v>56576</v>
      </c>
    </row>
    <row r="58" spans="1:8" ht="25.5">
      <c r="A58" s="10"/>
      <c r="B58" s="10"/>
      <c r="C58" s="10" t="s">
        <v>43</v>
      </c>
      <c r="D58" s="12" t="s">
        <v>44</v>
      </c>
      <c r="E58" s="11">
        <v>132041</v>
      </c>
      <c r="F58" s="26">
        <v>5000</v>
      </c>
      <c r="G58" s="26"/>
      <c r="H58" s="6">
        <f t="shared" si="0"/>
        <v>127041</v>
      </c>
    </row>
    <row r="59" spans="1:8" ht="12.75">
      <c r="A59" s="10"/>
      <c r="B59" s="10"/>
      <c r="C59" s="10" t="s">
        <v>45</v>
      </c>
      <c r="D59" s="12" t="s">
        <v>46</v>
      </c>
      <c r="E59" s="11">
        <v>22850</v>
      </c>
      <c r="F59" s="26"/>
      <c r="G59" s="26"/>
      <c r="H59" s="6">
        <f t="shared" si="0"/>
        <v>22850</v>
      </c>
    </row>
    <row r="60" spans="1:8" ht="12.75">
      <c r="A60" s="10"/>
      <c r="B60" s="10"/>
      <c r="C60" s="10" t="s">
        <v>61</v>
      </c>
      <c r="D60" s="12" t="s">
        <v>62</v>
      </c>
      <c r="E60" s="11">
        <v>3100</v>
      </c>
      <c r="F60" s="26"/>
      <c r="G60" s="26"/>
      <c r="H60" s="6">
        <f t="shared" si="0"/>
        <v>3100</v>
      </c>
    </row>
    <row r="61" spans="1:8" ht="12.75">
      <c r="A61" s="10"/>
      <c r="B61" s="10"/>
      <c r="C61" s="10" t="s">
        <v>63</v>
      </c>
      <c r="D61" s="12" t="s">
        <v>64</v>
      </c>
      <c r="E61" s="11">
        <v>4424</v>
      </c>
      <c r="F61" s="26"/>
      <c r="G61" s="26">
        <v>0</v>
      </c>
      <c r="H61" s="6">
        <f t="shared" si="0"/>
        <v>4424</v>
      </c>
    </row>
    <row r="62" spans="1:8" ht="12.75">
      <c r="A62" s="10"/>
      <c r="B62" s="10"/>
      <c r="C62" s="10" t="s">
        <v>12</v>
      </c>
      <c r="D62" s="12" t="s">
        <v>65</v>
      </c>
      <c r="E62" s="11">
        <v>79425</v>
      </c>
      <c r="F62" s="26"/>
      <c r="G62" s="26"/>
      <c r="H62" s="6">
        <f t="shared" si="0"/>
        <v>79425</v>
      </c>
    </row>
    <row r="63" spans="1:8" ht="25.5">
      <c r="A63" s="10"/>
      <c r="B63" s="10"/>
      <c r="C63" s="10" t="s">
        <v>66</v>
      </c>
      <c r="D63" s="12" t="s">
        <v>67</v>
      </c>
      <c r="E63" s="11">
        <v>1500</v>
      </c>
      <c r="F63" s="26"/>
      <c r="G63" s="26"/>
      <c r="H63" s="6">
        <f t="shared" si="0"/>
        <v>1500</v>
      </c>
    </row>
    <row r="64" spans="1:8" ht="12.75">
      <c r="A64" s="10"/>
      <c r="B64" s="10"/>
      <c r="C64" s="10" t="s">
        <v>31</v>
      </c>
      <c r="D64" s="12" t="s">
        <v>32</v>
      </c>
      <c r="E64" s="11">
        <v>23000</v>
      </c>
      <c r="F64" s="26"/>
      <c r="G64" s="26"/>
      <c r="H64" s="6">
        <f t="shared" si="0"/>
        <v>23000</v>
      </c>
    </row>
    <row r="65" spans="1:8" ht="12.75">
      <c r="A65" s="10"/>
      <c r="B65" s="10"/>
      <c r="C65" s="10" t="s">
        <v>68</v>
      </c>
      <c r="D65" s="12" t="s">
        <v>69</v>
      </c>
      <c r="E65" s="11">
        <v>800</v>
      </c>
      <c r="F65" s="26"/>
      <c r="G65" s="26"/>
      <c r="H65" s="6">
        <f t="shared" si="0"/>
        <v>800</v>
      </c>
    </row>
    <row r="66" spans="1:8" ht="12.75">
      <c r="A66" s="10"/>
      <c r="B66" s="10"/>
      <c r="C66" s="10" t="s">
        <v>14</v>
      </c>
      <c r="D66" s="12" t="s">
        <v>15</v>
      </c>
      <c r="E66" s="11">
        <v>50000</v>
      </c>
      <c r="F66" s="26"/>
      <c r="G66" s="26"/>
      <c r="H66" s="6">
        <f t="shared" si="0"/>
        <v>50000</v>
      </c>
    </row>
    <row r="67" spans="1:8" ht="25.5">
      <c r="A67" s="10"/>
      <c r="B67" s="10"/>
      <c r="C67" s="10" t="s">
        <v>70</v>
      </c>
      <c r="D67" s="12" t="s">
        <v>71</v>
      </c>
      <c r="E67" s="11">
        <v>2500</v>
      </c>
      <c r="F67" s="26"/>
      <c r="G67" s="26"/>
      <c r="H67" s="6">
        <f t="shared" si="0"/>
        <v>2500</v>
      </c>
    </row>
    <row r="68" spans="1:8" ht="38.25">
      <c r="A68" s="10"/>
      <c r="B68" s="10"/>
      <c r="C68" s="10" t="s">
        <v>72</v>
      </c>
      <c r="D68" s="12" t="s">
        <v>73</v>
      </c>
      <c r="E68" s="11">
        <v>2000</v>
      </c>
      <c r="F68" s="26"/>
      <c r="G68" s="26"/>
      <c r="H68" s="6">
        <f t="shared" si="0"/>
        <v>2000</v>
      </c>
    </row>
    <row r="69" spans="1:8" ht="38.25">
      <c r="A69" s="10"/>
      <c r="B69" s="10"/>
      <c r="C69" s="10" t="s">
        <v>74</v>
      </c>
      <c r="D69" s="12" t="s">
        <v>75</v>
      </c>
      <c r="E69" s="11">
        <v>18000</v>
      </c>
      <c r="F69" s="26"/>
      <c r="G69" s="26"/>
      <c r="H69" s="6">
        <f t="shared" si="0"/>
        <v>18000</v>
      </c>
    </row>
    <row r="70" spans="1:8" ht="38.25">
      <c r="A70" s="10"/>
      <c r="B70" s="10"/>
      <c r="C70" s="10" t="s">
        <v>76</v>
      </c>
      <c r="D70" s="12" t="s">
        <v>77</v>
      </c>
      <c r="E70" s="11">
        <v>21960</v>
      </c>
      <c r="F70" s="26"/>
      <c r="G70" s="26"/>
      <c r="H70" s="6">
        <f t="shared" si="0"/>
        <v>21960</v>
      </c>
    </row>
    <row r="71" spans="1:8" ht="12.75">
      <c r="A71" s="10"/>
      <c r="B71" s="10"/>
      <c r="C71" s="10" t="s">
        <v>47</v>
      </c>
      <c r="D71" s="12" t="s">
        <v>48</v>
      </c>
      <c r="E71" s="11">
        <v>17000</v>
      </c>
      <c r="F71" s="26"/>
      <c r="G71" s="26"/>
      <c r="H71" s="6">
        <f t="shared" si="0"/>
        <v>17000</v>
      </c>
    </row>
    <row r="72" spans="1:8" ht="12.75">
      <c r="A72" s="10"/>
      <c r="B72" s="10"/>
      <c r="C72" s="10" t="s">
        <v>78</v>
      </c>
      <c r="D72" s="12" t="s">
        <v>79</v>
      </c>
      <c r="E72" s="11">
        <v>5000</v>
      </c>
      <c r="F72" s="26"/>
      <c r="G72" s="26"/>
      <c r="H72" s="6">
        <f t="shared" si="0"/>
        <v>5000</v>
      </c>
    </row>
    <row r="73" spans="1:8" ht="12.75">
      <c r="A73" s="10"/>
      <c r="B73" s="10"/>
      <c r="C73" s="10" t="s">
        <v>80</v>
      </c>
      <c r="D73" s="12" t="s">
        <v>81</v>
      </c>
      <c r="E73" s="11">
        <v>9500</v>
      </c>
      <c r="F73" s="26"/>
      <c r="G73" s="26">
        <v>5000</v>
      </c>
      <c r="H73" s="6">
        <f t="shared" si="0"/>
        <v>14500</v>
      </c>
    </row>
    <row r="74" spans="1:8" ht="25.5">
      <c r="A74" s="10"/>
      <c r="B74" s="10"/>
      <c r="C74" s="10" t="s">
        <v>49</v>
      </c>
      <c r="D74" s="12" t="s">
        <v>50</v>
      </c>
      <c r="E74" s="11">
        <v>18359</v>
      </c>
      <c r="F74" s="26"/>
      <c r="G74" s="26">
        <v>0</v>
      </c>
      <c r="H74" s="6">
        <f t="shared" si="0"/>
        <v>18359</v>
      </c>
    </row>
    <row r="75" spans="1:8" ht="38.25">
      <c r="A75" s="10"/>
      <c r="B75" s="10"/>
      <c r="C75" s="10" t="s">
        <v>51</v>
      </c>
      <c r="D75" s="12" t="s">
        <v>52</v>
      </c>
      <c r="E75" s="11">
        <v>15527</v>
      </c>
      <c r="F75" s="26"/>
      <c r="G75" s="26">
        <v>0</v>
      </c>
      <c r="H75" s="6">
        <f t="shared" si="0"/>
        <v>15527</v>
      </c>
    </row>
    <row r="76" spans="1:8" ht="38.25">
      <c r="A76" s="10"/>
      <c r="B76" s="10"/>
      <c r="C76" s="10" t="s">
        <v>82</v>
      </c>
      <c r="D76" s="12" t="s">
        <v>83</v>
      </c>
      <c r="E76" s="11">
        <v>2000</v>
      </c>
      <c r="F76" s="26"/>
      <c r="G76" s="26">
        <v>2000</v>
      </c>
      <c r="H76" s="6">
        <f t="shared" si="0"/>
        <v>4000</v>
      </c>
    </row>
    <row r="77" spans="1:8" ht="38.25">
      <c r="A77" s="10"/>
      <c r="B77" s="10"/>
      <c r="C77" s="10" t="s">
        <v>84</v>
      </c>
      <c r="D77" s="12" t="s">
        <v>85</v>
      </c>
      <c r="E77" s="11">
        <v>10000</v>
      </c>
      <c r="F77" s="26">
        <v>2000</v>
      </c>
      <c r="G77" s="26">
        <v>0</v>
      </c>
      <c r="H77" s="6">
        <f t="shared" si="0"/>
        <v>8000</v>
      </c>
    </row>
    <row r="78" spans="1:8" ht="25.5">
      <c r="A78" s="10"/>
      <c r="B78" s="10"/>
      <c r="C78" s="10" t="s">
        <v>4</v>
      </c>
      <c r="D78" s="12" t="s">
        <v>5</v>
      </c>
      <c r="E78" s="11">
        <v>70000</v>
      </c>
      <c r="F78" s="26"/>
      <c r="G78" s="26"/>
      <c r="H78" s="6">
        <f t="shared" si="0"/>
        <v>70000</v>
      </c>
    </row>
    <row r="79" spans="1:8" ht="25.5">
      <c r="A79" s="10"/>
      <c r="B79" s="10"/>
      <c r="C79" s="10" t="s">
        <v>86</v>
      </c>
      <c r="D79" s="12" t="s">
        <v>87</v>
      </c>
      <c r="E79" s="11">
        <v>20000</v>
      </c>
      <c r="F79" s="26"/>
      <c r="G79" s="26"/>
      <c r="H79" s="6">
        <f t="shared" si="0"/>
        <v>20000</v>
      </c>
    </row>
    <row r="80" spans="1:8" ht="25.5">
      <c r="A80" s="10"/>
      <c r="B80" s="10" t="s">
        <v>88</v>
      </c>
      <c r="C80" s="10"/>
      <c r="D80" s="12" t="s">
        <v>89</v>
      </c>
      <c r="E80" s="11">
        <f>SUM(E81:E83)</f>
        <v>21000</v>
      </c>
      <c r="F80" s="11">
        <f>SUM(F81:F83)</f>
        <v>0</v>
      </c>
      <c r="G80" s="11">
        <f>SUM(G81:G83)</f>
        <v>0</v>
      </c>
      <c r="H80" s="6">
        <f t="shared" si="0"/>
        <v>21000</v>
      </c>
    </row>
    <row r="81" spans="1:8" ht="12.75">
      <c r="A81" s="10"/>
      <c r="B81" s="10"/>
      <c r="C81" s="10" t="s">
        <v>63</v>
      </c>
      <c r="D81" s="12" t="s">
        <v>64</v>
      </c>
      <c r="E81" s="11">
        <v>2000</v>
      </c>
      <c r="F81" s="26"/>
      <c r="G81" s="26"/>
      <c r="H81" s="6">
        <f aca="true" t="shared" si="1" ref="H81:H148">E81-F81+G81</f>
        <v>2000</v>
      </c>
    </row>
    <row r="82" spans="1:8" ht="12.75">
      <c r="A82" s="10"/>
      <c r="B82" s="10"/>
      <c r="C82" s="10" t="s">
        <v>12</v>
      </c>
      <c r="D82" s="12" t="s">
        <v>65</v>
      </c>
      <c r="E82" s="11">
        <v>6000</v>
      </c>
      <c r="F82" s="26"/>
      <c r="G82" s="26"/>
      <c r="H82" s="6">
        <f t="shared" si="1"/>
        <v>6000</v>
      </c>
    </row>
    <row r="83" spans="1:8" ht="12.75">
      <c r="A83" s="10"/>
      <c r="B83" s="10"/>
      <c r="C83" s="10" t="s">
        <v>14</v>
      </c>
      <c r="D83" s="12" t="s">
        <v>15</v>
      </c>
      <c r="E83" s="11">
        <v>13000</v>
      </c>
      <c r="F83" s="26"/>
      <c r="G83" s="26"/>
      <c r="H83" s="6">
        <f t="shared" si="1"/>
        <v>13000</v>
      </c>
    </row>
    <row r="84" spans="1:8" ht="12.75">
      <c r="A84" s="10"/>
      <c r="B84" s="10" t="s">
        <v>90</v>
      </c>
      <c r="C84" s="10"/>
      <c r="D84" s="12" t="s">
        <v>11</v>
      </c>
      <c r="E84" s="11">
        <f>SUM(E85:E88)</f>
        <v>51800</v>
      </c>
      <c r="F84" s="11">
        <f>SUM(F85:F88)</f>
        <v>0</v>
      </c>
      <c r="G84" s="11">
        <f>SUM(G85:G88)</f>
        <v>0</v>
      </c>
      <c r="H84" s="6">
        <f t="shared" si="1"/>
        <v>51800</v>
      </c>
    </row>
    <row r="85" spans="1:8" ht="25.5">
      <c r="A85" s="10"/>
      <c r="B85" s="10"/>
      <c r="C85" s="10" t="s">
        <v>55</v>
      </c>
      <c r="D85" s="12" t="s">
        <v>56</v>
      </c>
      <c r="E85" s="11">
        <v>9600</v>
      </c>
      <c r="F85" s="26"/>
      <c r="G85" s="26"/>
      <c r="H85" s="6">
        <f t="shared" si="1"/>
        <v>9600</v>
      </c>
    </row>
    <row r="86" spans="1:8" ht="25.5">
      <c r="A86" s="10"/>
      <c r="B86" s="10"/>
      <c r="C86" s="10" t="s">
        <v>91</v>
      </c>
      <c r="D86" s="12" t="s">
        <v>92</v>
      </c>
      <c r="E86" s="11">
        <v>40200</v>
      </c>
      <c r="F86" s="26"/>
      <c r="G86" s="26"/>
      <c r="H86" s="6">
        <f t="shared" si="1"/>
        <v>40200</v>
      </c>
    </row>
    <row r="87" spans="1:8" ht="12.75">
      <c r="A87" s="10"/>
      <c r="B87" s="10"/>
      <c r="C87" s="10" t="s">
        <v>12</v>
      </c>
      <c r="D87" s="12" t="s">
        <v>93</v>
      </c>
      <c r="E87" s="11">
        <v>1000</v>
      </c>
      <c r="F87" s="26"/>
      <c r="G87" s="26"/>
      <c r="H87" s="6">
        <f t="shared" si="1"/>
        <v>1000</v>
      </c>
    </row>
    <row r="88" spans="1:8" ht="12.75">
      <c r="A88" s="10"/>
      <c r="B88" s="10"/>
      <c r="C88" s="10" t="s">
        <v>14</v>
      </c>
      <c r="D88" s="12" t="s">
        <v>15</v>
      </c>
      <c r="E88" s="11">
        <v>1000</v>
      </c>
      <c r="F88" s="26"/>
      <c r="G88" s="26"/>
      <c r="H88" s="6">
        <f t="shared" si="1"/>
        <v>1000</v>
      </c>
    </row>
    <row r="89" spans="1:8" ht="51">
      <c r="A89" s="13" t="s">
        <v>94</v>
      </c>
      <c r="B89" s="13"/>
      <c r="C89" s="13"/>
      <c r="D89" s="14" t="s">
        <v>95</v>
      </c>
      <c r="E89" s="15">
        <f>E90</f>
        <v>924</v>
      </c>
      <c r="F89" s="15">
        <f>F90</f>
        <v>0</v>
      </c>
      <c r="G89" s="15">
        <f>G90</f>
        <v>0</v>
      </c>
      <c r="H89" s="9">
        <f t="shared" si="1"/>
        <v>924</v>
      </c>
    </row>
    <row r="90" spans="1:8" ht="38.25">
      <c r="A90" s="10"/>
      <c r="B90" s="10" t="s">
        <v>96</v>
      </c>
      <c r="C90" s="10"/>
      <c r="D90" s="12" t="s">
        <v>97</v>
      </c>
      <c r="E90" s="11">
        <f>SUM(E91)</f>
        <v>924</v>
      </c>
      <c r="F90" s="11">
        <f>SUM(F91)</f>
        <v>0</v>
      </c>
      <c r="G90" s="11">
        <f>SUM(G91)</f>
        <v>0</v>
      </c>
      <c r="H90" s="6">
        <f t="shared" si="1"/>
        <v>924</v>
      </c>
    </row>
    <row r="91" spans="1:8" ht="12.75">
      <c r="A91" s="10"/>
      <c r="B91" s="10"/>
      <c r="C91" s="10" t="s">
        <v>14</v>
      </c>
      <c r="D91" s="12" t="s">
        <v>15</v>
      </c>
      <c r="E91" s="11">
        <v>924</v>
      </c>
      <c r="F91" s="26"/>
      <c r="G91" s="26"/>
      <c r="H91" s="6">
        <f t="shared" si="1"/>
        <v>924</v>
      </c>
    </row>
    <row r="92" spans="1:8" ht="25.5">
      <c r="A92" s="13" t="s">
        <v>98</v>
      </c>
      <c r="B92" s="13"/>
      <c r="C92" s="13"/>
      <c r="D92" s="14" t="s">
        <v>99</v>
      </c>
      <c r="E92" s="15">
        <f>E96+E105+E93</f>
        <v>97500</v>
      </c>
      <c r="F92" s="15">
        <f>F96+F105</f>
        <v>0</v>
      </c>
      <c r="G92" s="15">
        <f>G96+G105</f>
        <v>0</v>
      </c>
      <c r="H92" s="9">
        <f t="shared" si="1"/>
        <v>97500</v>
      </c>
    </row>
    <row r="93" spans="1:8" ht="12.75">
      <c r="A93" s="13"/>
      <c r="B93" s="10" t="s">
        <v>224</v>
      </c>
      <c r="C93" s="10"/>
      <c r="D93" s="12" t="s">
        <v>226</v>
      </c>
      <c r="E93" s="11">
        <f>SUM(E94)</f>
        <v>25000</v>
      </c>
      <c r="F93" s="11"/>
      <c r="G93" s="11"/>
      <c r="H93" s="6">
        <f>E93-F93+G93</f>
        <v>25000</v>
      </c>
    </row>
    <row r="94" spans="1:8" ht="51">
      <c r="A94" s="13"/>
      <c r="B94" s="10"/>
      <c r="C94" s="10" t="s">
        <v>225</v>
      </c>
      <c r="D94" s="12" t="s">
        <v>227</v>
      </c>
      <c r="E94" s="11">
        <v>25000</v>
      </c>
      <c r="F94" s="11"/>
      <c r="G94" s="11"/>
      <c r="H94" s="11">
        <v>25000</v>
      </c>
    </row>
    <row r="95" spans="1:8" ht="12.75">
      <c r="A95" s="13"/>
      <c r="B95" s="13"/>
      <c r="C95" s="13"/>
      <c r="D95" s="14"/>
      <c r="E95" s="15"/>
      <c r="F95" s="15"/>
      <c r="G95" s="15"/>
      <c r="H95" s="9"/>
    </row>
    <row r="96" spans="1:8" ht="12.75">
      <c r="A96" s="10"/>
      <c r="B96" s="10" t="s">
        <v>100</v>
      </c>
      <c r="C96" s="10"/>
      <c r="D96" s="12" t="s">
        <v>101</v>
      </c>
      <c r="E96" s="11">
        <f>SUM(E97:E104)</f>
        <v>72100</v>
      </c>
      <c r="F96" s="11">
        <f>SUM(F97:F104)</f>
        <v>0</v>
      </c>
      <c r="G96" s="11">
        <f>SUM(G97:G104)</f>
        <v>0</v>
      </c>
      <c r="H96" s="6">
        <f t="shared" si="1"/>
        <v>72100</v>
      </c>
    </row>
    <row r="97" spans="1:8" ht="25.5">
      <c r="A97" s="10"/>
      <c r="B97" s="10"/>
      <c r="C97" s="10" t="s">
        <v>43</v>
      </c>
      <c r="D97" s="12" t="s">
        <v>44</v>
      </c>
      <c r="E97" s="11">
        <v>2110</v>
      </c>
      <c r="F97" s="26"/>
      <c r="G97" s="26"/>
      <c r="H97" s="6">
        <f t="shared" si="1"/>
        <v>2110</v>
      </c>
    </row>
    <row r="98" spans="1:8" ht="12.75">
      <c r="A98" s="10"/>
      <c r="B98" s="10"/>
      <c r="C98" s="10" t="s">
        <v>45</v>
      </c>
      <c r="D98" s="12" t="s">
        <v>46</v>
      </c>
      <c r="E98" s="11">
        <v>365</v>
      </c>
      <c r="F98" s="26"/>
      <c r="G98" s="26"/>
      <c r="H98" s="6">
        <f t="shared" si="1"/>
        <v>365</v>
      </c>
    </row>
    <row r="99" spans="1:8" ht="12.75">
      <c r="A99" s="10"/>
      <c r="B99" s="10"/>
      <c r="C99" s="10" t="s">
        <v>63</v>
      </c>
      <c r="D99" s="12" t="s">
        <v>102</v>
      </c>
      <c r="E99" s="11">
        <v>14832</v>
      </c>
      <c r="F99" s="26"/>
      <c r="G99" s="26"/>
      <c r="H99" s="6">
        <f t="shared" si="1"/>
        <v>14832</v>
      </c>
    </row>
    <row r="100" spans="1:8" ht="12.75">
      <c r="A100" s="10"/>
      <c r="B100" s="10"/>
      <c r="C100" s="10" t="s">
        <v>12</v>
      </c>
      <c r="D100" s="12" t="s">
        <v>93</v>
      </c>
      <c r="E100" s="11">
        <v>24093</v>
      </c>
      <c r="F100" s="26"/>
      <c r="G100" s="26"/>
      <c r="H100" s="6">
        <f t="shared" si="1"/>
        <v>24093</v>
      </c>
    </row>
    <row r="101" spans="1:8" ht="12.75">
      <c r="A101" s="10"/>
      <c r="B101" s="10"/>
      <c r="C101" s="10" t="s">
        <v>31</v>
      </c>
      <c r="D101" s="12" t="s">
        <v>32</v>
      </c>
      <c r="E101" s="11">
        <v>11000</v>
      </c>
      <c r="F101" s="26"/>
      <c r="G101" s="26"/>
      <c r="H101" s="6">
        <f t="shared" si="1"/>
        <v>11000</v>
      </c>
    </row>
    <row r="102" spans="1:8" ht="12.75">
      <c r="A102" s="10"/>
      <c r="B102" s="10"/>
      <c r="C102" s="10" t="s">
        <v>14</v>
      </c>
      <c r="D102" s="12" t="s">
        <v>15</v>
      </c>
      <c r="E102" s="11">
        <v>6700</v>
      </c>
      <c r="F102" s="26"/>
      <c r="G102" s="26"/>
      <c r="H102" s="6">
        <f t="shared" si="1"/>
        <v>6700</v>
      </c>
    </row>
    <row r="103" spans="1:8" ht="38.25">
      <c r="A103" s="10"/>
      <c r="B103" s="10"/>
      <c r="C103" s="10" t="s">
        <v>74</v>
      </c>
      <c r="D103" s="12" t="s">
        <v>75</v>
      </c>
      <c r="E103" s="11">
        <v>1000</v>
      </c>
      <c r="F103" s="26"/>
      <c r="G103" s="26"/>
      <c r="H103" s="6">
        <f t="shared" si="1"/>
        <v>1000</v>
      </c>
    </row>
    <row r="104" spans="1:8" ht="12.75">
      <c r="A104" s="10"/>
      <c r="B104" s="10"/>
      <c r="C104" s="10" t="s">
        <v>80</v>
      </c>
      <c r="D104" s="12" t="s">
        <v>81</v>
      </c>
      <c r="E104" s="11">
        <v>12000</v>
      </c>
      <c r="F104" s="26"/>
      <c r="G104" s="26"/>
      <c r="H104" s="6">
        <f t="shared" si="1"/>
        <v>12000</v>
      </c>
    </row>
    <row r="105" spans="1:8" ht="12.75">
      <c r="A105" s="10"/>
      <c r="B105" s="10" t="s">
        <v>103</v>
      </c>
      <c r="C105" s="10"/>
      <c r="D105" s="12" t="s">
        <v>104</v>
      </c>
      <c r="E105" s="11">
        <f>SUM(E106)</f>
        <v>400</v>
      </c>
      <c r="F105" s="11">
        <f>SUM(F106)</f>
        <v>0</v>
      </c>
      <c r="G105" s="11">
        <f>SUM(G106)</f>
        <v>0</v>
      </c>
      <c r="H105" s="6">
        <f t="shared" si="1"/>
        <v>400</v>
      </c>
    </row>
    <row r="106" spans="1:8" ht="12.75">
      <c r="A106" s="10"/>
      <c r="B106" s="10"/>
      <c r="C106" s="10" t="s">
        <v>12</v>
      </c>
      <c r="D106" s="12" t="s">
        <v>93</v>
      </c>
      <c r="E106" s="11">
        <v>400</v>
      </c>
      <c r="F106" s="26"/>
      <c r="G106" s="26"/>
      <c r="H106" s="6">
        <f t="shared" si="1"/>
        <v>400</v>
      </c>
    </row>
    <row r="107" spans="1:8" ht="12.75">
      <c r="A107" s="13" t="s">
        <v>105</v>
      </c>
      <c r="B107" s="13"/>
      <c r="C107" s="13"/>
      <c r="D107" s="14" t="s">
        <v>106</v>
      </c>
      <c r="E107" s="15">
        <f>E108</f>
        <v>250000</v>
      </c>
      <c r="F107" s="15">
        <f>F108</f>
        <v>0</v>
      </c>
      <c r="G107" s="15">
        <f>G108</f>
        <v>0</v>
      </c>
      <c r="H107" s="9">
        <f t="shared" si="1"/>
        <v>250000</v>
      </c>
    </row>
    <row r="108" spans="1:8" ht="38.25">
      <c r="A108" s="10"/>
      <c r="B108" s="10" t="s">
        <v>107</v>
      </c>
      <c r="C108" s="10"/>
      <c r="D108" s="12" t="s">
        <v>108</v>
      </c>
      <c r="E108" s="11">
        <f>SUM(E109)</f>
        <v>250000</v>
      </c>
      <c r="F108" s="11">
        <f>SUM(F109)</f>
        <v>0</v>
      </c>
      <c r="G108" s="11">
        <f>SUM(G109)</f>
        <v>0</v>
      </c>
      <c r="H108" s="6">
        <f t="shared" si="1"/>
        <v>250000</v>
      </c>
    </row>
    <row r="109" spans="1:8" ht="51">
      <c r="A109" s="10"/>
      <c r="B109" s="10"/>
      <c r="C109" s="10" t="s">
        <v>109</v>
      </c>
      <c r="D109" s="12" t="s">
        <v>110</v>
      </c>
      <c r="E109" s="11">
        <v>250000</v>
      </c>
      <c r="F109" s="26"/>
      <c r="G109" s="26"/>
      <c r="H109" s="6">
        <f t="shared" si="1"/>
        <v>250000</v>
      </c>
    </row>
    <row r="110" spans="1:8" ht="12.75">
      <c r="A110" s="13" t="s">
        <v>111</v>
      </c>
      <c r="B110" s="13"/>
      <c r="C110" s="13"/>
      <c r="D110" s="14" t="s">
        <v>112</v>
      </c>
      <c r="E110" s="15">
        <f>E111+E113</f>
        <v>53000</v>
      </c>
      <c r="F110" s="15">
        <f>F111+F113</f>
        <v>10000</v>
      </c>
      <c r="G110" s="15">
        <f>G111+G113</f>
        <v>0</v>
      </c>
      <c r="H110" s="9">
        <f t="shared" si="1"/>
        <v>43000</v>
      </c>
    </row>
    <row r="111" spans="1:8" ht="12.75">
      <c r="A111" s="10"/>
      <c r="B111" s="10" t="s">
        <v>113</v>
      </c>
      <c r="C111" s="10"/>
      <c r="D111" s="12" t="s">
        <v>114</v>
      </c>
      <c r="E111" s="11">
        <f>SUM(E112)</f>
        <v>3000</v>
      </c>
      <c r="F111" s="11">
        <f>SUM(F112)</f>
        <v>0</v>
      </c>
      <c r="G111" s="11">
        <f>SUM(G112)</f>
        <v>0</v>
      </c>
      <c r="H111" s="6">
        <f t="shared" si="1"/>
        <v>3000</v>
      </c>
    </row>
    <row r="112" spans="1:8" ht="12.75">
      <c r="A112" s="10"/>
      <c r="B112" s="10"/>
      <c r="C112" s="10" t="s">
        <v>14</v>
      </c>
      <c r="D112" s="12" t="s">
        <v>15</v>
      </c>
      <c r="E112" s="11">
        <v>3000</v>
      </c>
      <c r="F112" s="26"/>
      <c r="G112" s="26"/>
      <c r="H112" s="6">
        <f t="shared" si="1"/>
        <v>3000</v>
      </c>
    </row>
    <row r="113" spans="1:8" ht="12.75">
      <c r="A113" s="10"/>
      <c r="B113" s="10" t="s">
        <v>115</v>
      </c>
      <c r="C113" s="10"/>
      <c r="D113" s="12" t="s">
        <v>116</v>
      </c>
      <c r="E113" s="11">
        <f>SUM(E114)</f>
        <v>50000</v>
      </c>
      <c r="F113" s="30">
        <f>SUM(F114)</f>
        <v>10000</v>
      </c>
      <c r="G113" s="11">
        <f>SUM(G114)</f>
        <v>0</v>
      </c>
      <c r="H113" s="6">
        <f t="shared" si="1"/>
        <v>40000</v>
      </c>
    </row>
    <row r="114" spans="1:8" ht="12.75">
      <c r="A114" s="10"/>
      <c r="B114" s="10"/>
      <c r="C114" s="10" t="s">
        <v>117</v>
      </c>
      <c r="D114" s="12" t="s">
        <v>118</v>
      </c>
      <c r="E114" s="11">
        <v>50000</v>
      </c>
      <c r="F114" s="30">
        <v>10000</v>
      </c>
      <c r="G114" s="26"/>
      <c r="H114" s="6">
        <f t="shared" si="1"/>
        <v>40000</v>
      </c>
    </row>
    <row r="115" spans="1:8" ht="12.75">
      <c r="A115" s="13" t="s">
        <v>119</v>
      </c>
      <c r="B115" s="13"/>
      <c r="C115" s="13"/>
      <c r="D115" s="14" t="s">
        <v>120</v>
      </c>
      <c r="E115" s="15">
        <f>E116+E138+E146+E159+E178+E191+E209+E212+E219</f>
        <v>5544568</v>
      </c>
      <c r="F115" s="15">
        <f>F116+F138+F146+F159+F178+F191+F209+F212+F219</f>
        <v>0</v>
      </c>
      <c r="G115" s="15">
        <f>G116+G138+G146+G159+G178+G191+G209+G212+G219</f>
        <v>0</v>
      </c>
      <c r="H115" s="9">
        <f t="shared" si="1"/>
        <v>5544568</v>
      </c>
    </row>
    <row r="116" spans="1:8" ht="12.75">
      <c r="A116" s="13"/>
      <c r="B116" s="10" t="s">
        <v>121</v>
      </c>
      <c r="C116" s="13"/>
      <c r="D116" s="12" t="s">
        <v>122</v>
      </c>
      <c r="E116" s="11">
        <f>SUM(E117:E137)</f>
        <v>2833655</v>
      </c>
      <c r="F116" s="11">
        <f>SUM(F117:F137)</f>
        <v>0</v>
      </c>
      <c r="G116" s="11">
        <f>SUM(G117:G137)</f>
        <v>0</v>
      </c>
      <c r="H116" s="6">
        <f t="shared" si="1"/>
        <v>2833655</v>
      </c>
    </row>
    <row r="117" spans="1:8" ht="25.5">
      <c r="A117" s="13"/>
      <c r="B117" s="13"/>
      <c r="C117" s="10" t="s">
        <v>59</v>
      </c>
      <c r="D117" s="12" t="s">
        <v>60</v>
      </c>
      <c r="E117" s="11">
        <v>132880</v>
      </c>
      <c r="F117" s="26"/>
      <c r="G117" s="26"/>
      <c r="H117" s="6">
        <f t="shared" si="1"/>
        <v>132880</v>
      </c>
    </row>
    <row r="118" spans="1:8" ht="25.5">
      <c r="A118" s="13"/>
      <c r="B118" s="13"/>
      <c r="C118" s="10" t="s">
        <v>39</v>
      </c>
      <c r="D118" s="12" t="s">
        <v>40</v>
      </c>
      <c r="E118" s="11">
        <v>1595000</v>
      </c>
      <c r="F118" s="26"/>
      <c r="G118" s="26"/>
      <c r="H118" s="6">
        <f t="shared" si="1"/>
        <v>1595000</v>
      </c>
    </row>
    <row r="119" spans="1:8" ht="12.75">
      <c r="A119" s="13"/>
      <c r="B119" s="13"/>
      <c r="C119" s="10" t="s">
        <v>41</v>
      </c>
      <c r="D119" s="12" t="s">
        <v>42</v>
      </c>
      <c r="E119" s="11">
        <v>114991</v>
      </c>
      <c r="F119" s="26">
        <v>0</v>
      </c>
      <c r="G119" s="26"/>
      <c r="H119" s="6">
        <f t="shared" si="1"/>
        <v>114991</v>
      </c>
    </row>
    <row r="120" spans="1:8" ht="25.5">
      <c r="A120" s="13"/>
      <c r="B120" s="13"/>
      <c r="C120" s="10" t="s">
        <v>43</v>
      </c>
      <c r="D120" s="12" t="s">
        <v>44</v>
      </c>
      <c r="E120" s="11">
        <v>279360</v>
      </c>
      <c r="F120" s="26"/>
      <c r="G120" s="26"/>
      <c r="H120" s="6">
        <f t="shared" si="1"/>
        <v>279360</v>
      </c>
    </row>
    <row r="121" spans="1:8" ht="12.75">
      <c r="A121" s="13"/>
      <c r="B121" s="13"/>
      <c r="C121" s="10" t="s">
        <v>45</v>
      </c>
      <c r="D121" s="12" t="s">
        <v>46</v>
      </c>
      <c r="E121" s="11">
        <v>45405</v>
      </c>
      <c r="F121" s="26"/>
      <c r="G121" s="26"/>
      <c r="H121" s="6">
        <f t="shared" si="1"/>
        <v>45405</v>
      </c>
    </row>
    <row r="122" spans="1:8" ht="12.75">
      <c r="A122" s="13"/>
      <c r="B122" s="13"/>
      <c r="C122" s="10" t="s">
        <v>63</v>
      </c>
      <c r="D122" s="12" t="s">
        <v>64</v>
      </c>
      <c r="E122" s="11">
        <v>14500</v>
      </c>
      <c r="F122" s="26"/>
      <c r="G122" s="26"/>
      <c r="H122" s="6">
        <f t="shared" si="1"/>
        <v>14500</v>
      </c>
    </row>
    <row r="123" spans="1:8" ht="12.75">
      <c r="A123" s="13"/>
      <c r="B123" s="13"/>
      <c r="C123" s="10" t="s">
        <v>12</v>
      </c>
      <c r="D123" s="12" t="s">
        <v>65</v>
      </c>
      <c r="E123" s="11">
        <v>150000</v>
      </c>
      <c r="F123" s="26"/>
      <c r="G123" s="26"/>
      <c r="H123" s="6">
        <f t="shared" si="1"/>
        <v>150000</v>
      </c>
    </row>
    <row r="124" spans="1:8" ht="25.5">
      <c r="A124" s="10"/>
      <c r="B124" s="10"/>
      <c r="C124" s="10" t="s">
        <v>123</v>
      </c>
      <c r="D124" s="12" t="s">
        <v>124</v>
      </c>
      <c r="E124" s="11">
        <v>1000</v>
      </c>
      <c r="F124" s="26"/>
      <c r="G124" s="26"/>
      <c r="H124" s="6">
        <f t="shared" si="1"/>
        <v>1000</v>
      </c>
    </row>
    <row r="125" spans="1:8" ht="12.75">
      <c r="A125" s="10"/>
      <c r="B125" s="10"/>
      <c r="C125" s="10" t="s">
        <v>31</v>
      </c>
      <c r="D125" s="12" t="s">
        <v>32</v>
      </c>
      <c r="E125" s="11">
        <v>33600</v>
      </c>
      <c r="F125" s="26"/>
      <c r="G125" s="26"/>
      <c r="H125" s="6">
        <f t="shared" si="1"/>
        <v>33600</v>
      </c>
    </row>
    <row r="126" spans="1:8" ht="12.75">
      <c r="A126" s="10"/>
      <c r="B126" s="10"/>
      <c r="C126" s="10" t="s">
        <v>22</v>
      </c>
      <c r="D126" s="12" t="s">
        <v>23</v>
      </c>
      <c r="E126" s="11">
        <v>30000</v>
      </c>
      <c r="F126" s="26"/>
      <c r="G126" s="26"/>
      <c r="H126" s="6">
        <f t="shared" si="1"/>
        <v>30000</v>
      </c>
    </row>
    <row r="127" spans="1:8" ht="12.75">
      <c r="A127" s="10"/>
      <c r="B127" s="10"/>
      <c r="C127" s="10" t="s">
        <v>68</v>
      </c>
      <c r="D127" s="12" t="s">
        <v>69</v>
      </c>
      <c r="E127" s="11">
        <v>2600</v>
      </c>
      <c r="F127" s="26"/>
      <c r="G127" s="26"/>
      <c r="H127" s="6">
        <f t="shared" si="1"/>
        <v>2600</v>
      </c>
    </row>
    <row r="128" spans="1:8" ht="12.75">
      <c r="A128" s="10"/>
      <c r="B128" s="10"/>
      <c r="C128" s="10" t="s">
        <v>14</v>
      </c>
      <c r="D128" s="12" t="s">
        <v>15</v>
      </c>
      <c r="E128" s="11">
        <v>33000</v>
      </c>
      <c r="F128" s="26"/>
      <c r="G128" s="26"/>
      <c r="H128" s="6">
        <f t="shared" si="1"/>
        <v>33000</v>
      </c>
    </row>
    <row r="129" spans="1:8" ht="25.5">
      <c r="A129" s="10"/>
      <c r="B129" s="10"/>
      <c r="C129" s="10" t="s">
        <v>70</v>
      </c>
      <c r="D129" s="12" t="s">
        <v>71</v>
      </c>
      <c r="E129" s="11">
        <v>4077</v>
      </c>
      <c r="F129" s="26"/>
      <c r="G129" s="26"/>
      <c r="H129" s="6">
        <f t="shared" si="1"/>
        <v>4077</v>
      </c>
    </row>
    <row r="130" spans="1:8" ht="38.25">
      <c r="A130" s="10"/>
      <c r="B130" s="10"/>
      <c r="C130" s="10" t="s">
        <v>72</v>
      </c>
      <c r="D130" s="12" t="s">
        <v>73</v>
      </c>
      <c r="E130" s="11">
        <v>0</v>
      </c>
      <c r="F130" s="26"/>
      <c r="G130" s="26"/>
      <c r="H130" s="6">
        <f t="shared" si="1"/>
        <v>0</v>
      </c>
    </row>
    <row r="131" spans="1:8" ht="38.25">
      <c r="A131" s="10"/>
      <c r="B131" s="10"/>
      <c r="C131" s="10" t="s">
        <v>74</v>
      </c>
      <c r="D131" s="12" t="s">
        <v>75</v>
      </c>
      <c r="E131" s="11">
        <v>11650</v>
      </c>
      <c r="F131" s="26"/>
      <c r="G131" s="26"/>
      <c r="H131" s="6">
        <f t="shared" si="1"/>
        <v>11650</v>
      </c>
    </row>
    <row r="132" spans="1:8" ht="12.75">
      <c r="A132" s="10"/>
      <c r="B132" s="10"/>
      <c r="C132" s="10" t="s">
        <v>47</v>
      </c>
      <c r="D132" s="12" t="s">
        <v>48</v>
      </c>
      <c r="E132" s="11">
        <v>2600</v>
      </c>
      <c r="F132" s="26"/>
      <c r="G132" s="26"/>
      <c r="H132" s="6">
        <f t="shared" si="1"/>
        <v>2600</v>
      </c>
    </row>
    <row r="133" spans="1:8" ht="12.75">
      <c r="A133" s="10"/>
      <c r="B133" s="10"/>
      <c r="C133" s="10" t="s">
        <v>80</v>
      </c>
      <c r="D133" s="12" t="s">
        <v>81</v>
      </c>
      <c r="E133" s="11">
        <v>7400</v>
      </c>
      <c r="F133" s="26"/>
      <c r="G133" s="26"/>
      <c r="H133" s="6">
        <f t="shared" si="1"/>
        <v>7400</v>
      </c>
    </row>
    <row r="134" spans="1:8" ht="25.5">
      <c r="A134" s="10"/>
      <c r="B134" s="10"/>
      <c r="C134" s="10" t="s">
        <v>49</v>
      </c>
      <c r="D134" s="12" t="s">
        <v>50</v>
      </c>
      <c r="E134" s="11">
        <v>86792</v>
      </c>
      <c r="F134" s="26"/>
      <c r="G134" s="26"/>
      <c r="H134" s="6">
        <f t="shared" si="1"/>
        <v>86792</v>
      </c>
    </row>
    <row r="135" spans="1:8" ht="38.25">
      <c r="A135" s="10"/>
      <c r="B135" s="10"/>
      <c r="C135" s="10" t="s">
        <v>82</v>
      </c>
      <c r="D135" s="12" t="s">
        <v>83</v>
      </c>
      <c r="E135" s="11">
        <v>3000</v>
      </c>
      <c r="F135" s="26"/>
      <c r="G135" s="26"/>
      <c r="H135" s="6">
        <f t="shared" si="1"/>
        <v>3000</v>
      </c>
    </row>
    <row r="136" spans="1:8" ht="25.5">
      <c r="A136" s="10"/>
      <c r="B136" s="10"/>
      <c r="C136" s="10" t="s">
        <v>4</v>
      </c>
      <c r="D136" s="12" t="s">
        <v>5</v>
      </c>
      <c r="E136" s="11">
        <v>284000</v>
      </c>
      <c r="F136" s="26"/>
      <c r="G136" s="26"/>
      <c r="H136" s="6">
        <f t="shared" si="1"/>
        <v>284000</v>
      </c>
    </row>
    <row r="137" spans="1:8" ht="38.25">
      <c r="A137" s="10"/>
      <c r="B137" s="10"/>
      <c r="C137" s="10" t="s">
        <v>84</v>
      </c>
      <c r="D137" s="12" t="s">
        <v>85</v>
      </c>
      <c r="E137" s="11">
        <v>1800</v>
      </c>
      <c r="F137" s="26"/>
      <c r="G137" s="26"/>
      <c r="H137" s="6">
        <f t="shared" si="1"/>
        <v>1800</v>
      </c>
    </row>
    <row r="138" spans="1:8" ht="25.5">
      <c r="A138" s="10"/>
      <c r="B138" s="10" t="s">
        <v>125</v>
      </c>
      <c r="C138" s="10"/>
      <c r="D138" s="12" t="s">
        <v>126</v>
      </c>
      <c r="E138" s="11">
        <f>SUM(E139:E145)</f>
        <v>221021</v>
      </c>
      <c r="F138" s="11">
        <f>SUM(F139:F145)</f>
        <v>0</v>
      </c>
      <c r="G138" s="11">
        <f>SUM(G139:G145)</f>
        <v>0</v>
      </c>
      <c r="H138" s="6">
        <f t="shared" si="1"/>
        <v>221021</v>
      </c>
    </row>
    <row r="139" spans="1:8" ht="25.5">
      <c r="A139" s="10"/>
      <c r="B139" s="10"/>
      <c r="C139" s="10" t="s">
        <v>59</v>
      </c>
      <c r="D139" s="12" t="s">
        <v>60</v>
      </c>
      <c r="E139" s="11">
        <v>16690</v>
      </c>
      <c r="F139" s="26"/>
      <c r="G139" s="26"/>
      <c r="H139" s="6">
        <f t="shared" si="1"/>
        <v>16690</v>
      </c>
    </row>
    <row r="140" spans="1:8" ht="25.5">
      <c r="A140" s="10"/>
      <c r="B140" s="10"/>
      <c r="C140" s="10" t="s">
        <v>39</v>
      </c>
      <c r="D140" s="12" t="s">
        <v>40</v>
      </c>
      <c r="E140" s="11">
        <v>151600</v>
      </c>
      <c r="F140" s="26"/>
      <c r="G140" s="26"/>
      <c r="H140" s="6">
        <f t="shared" si="1"/>
        <v>151600</v>
      </c>
    </row>
    <row r="141" spans="1:8" ht="12.75">
      <c r="A141" s="10"/>
      <c r="B141" s="10"/>
      <c r="C141" s="10" t="s">
        <v>41</v>
      </c>
      <c r="D141" s="12" t="s">
        <v>42</v>
      </c>
      <c r="E141" s="11">
        <v>11385</v>
      </c>
      <c r="F141" s="26">
        <v>0</v>
      </c>
      <c r="G141" s="26"/>
      <c r="H141" s="6">
        <f t="shared" si="1"/>
        <v>11385</v>
      </c>
    </row>
    <row r="142" spans="1:8" ht="25.5">
      <c r="A142" s="10"/>
      <c r="B142" s="10"/>
      <c r="C142" s="10" t="s">
        <v>43</v>
      </c>
      <c r="D142" s="12" t="s">
        <v>44</v>
      </c>
      <c r="E142" s="11">
        <v>27730</v>
      </c>
      <c r="F142" s="26"/>
      <c r="G142" s="26"/>
      <c r="H142" s="6">
        <f t="shared" si="1"/>
        <v>27730</v>
      </c>
    </row>
    <row r="143" spans="1:8" ht="12.75">
      <c r="A143" s="10"/>
      <c r="B143" s="10"/>
      <c r="C143" s="10" t="s">
        <v>45</v>
      </c>
      <c r="D143" s="12" t="s">
        <v>46</v>
      </c>
      <c r="E143" s="11">
        <v>4390</v>
      </c>
      <c r="F143" s="26"/>
      <c r="G143" s="26"/>
      <c r="H143" s="6">
        <f t="shared" si="1"/>
        <v>4390</v>
      </c>
    </row>
    <row r="144" spans="1:8" ht="12.75">
      <c r="A144" s="10"/>
      <c r="B144" s="10"/>
      <c r="C144" s="10" t="s">
        <v>68</v>
      </c>
      <c r="D144" s="12" t="s">
        <v>69</v>
      </c>
      <c r="E144" s="11">
        <v>100</v>
      </c>
      <c r="F144" s="26"/>
      <c r="G144" s="26"/>
      <c r="H144" s="6">
        <f t="shared" si="1"/>
        <v>100</v>
      </c>
    </row>
    <row r="145" spans="1:8" ht="25.5">
      <c r="A145" s="10"/>
      <c r="B145" s="10"/>
      <c r="C145" s="10" t="s">
        <v>49</v>
      </c>
      <c r="D145" s="12" t="s">
        <v>50</v>
      </c>
      <c r="E145" s="11">
        <v>9126</v>
      </c>
      <c r="F145" s="26"/>
      <c r="G145" s="26"/>
      <c r="H145" s="6">
        <f t="shared" si="1"/>
        <v>9126</v>
      </c>
    </row>
    <row r="146" spans="1:8" ht="12.75">
      <c r="A146" s="10"/>
      <c r="B146" s="10" t="s">
        <v>127</v>
      </c>
      <c r="C146" s="10"/>
      <c r="D146" s="12" t="s">
        <v>128</v>
      </c>
      <c r="E146" s="11">
        <f>SUM(E147:E158)</f>
        <v>300401</v>
      </c>
      <c r="F146" s="11">
        <f>SUM(F147:F158)</f>
        <v>0</v>
      </c>
      <c r="G146" s="11">
        <f>SUM(G147:G158)</f>
        <v>0</v>
      </c>
      <c r="H146" s="6">
        <f t="shared" si="1"/>
        <v>300401</v>
      </c>
    </row>
    <row r="147" spans="1:8" ht="25.5">
      <c r="A147" s="10"/>
      <c r="B147" s="10"/>
      <c r="C147" s="10" t="s">
        <v>59</v>
      </c>
      <c r="D147" s="12" t="s">
        <v>60</v>
      </c>
      <c r="E147" s="11">
        <v>18700</v>
      </c>
      <c r="F147" s="26"/>
      <c r="G147" s="26"/>
      <c r="H147" s="6">
        <f t="shared" si="1"/>
        <v>18700</v>
      </c>
    </row>
    <row r="148" spans="1:8" ht="25.5">
      <c r="A148" s="10"/>
      <c r="B148" s="10"/>
      <c r="C148" s="10" t="s">
        <v>39</v>
      </c>
      <c r="D148" s="12" t="s">
        <v>40</v>
      </c>
      <c r="E148" s="11">
        <v>188000</v>
      </c>
      <c r="F148" s="26"/>
      <c r="G148" s="26"/>
      <c r="H148" s="6">
        <f t="shared" si="1"/>
        <v>188000</v>
      </c>
    </row>
    <row r="149" spans="1:8" ht="12.75">
      <c r="A149" s="10"/>
      <c r="B149" s="10"/>
      <c r="C149" s="10" t="s">
        <v>41</v>
      </c>
      <c r="D149" s="12" t="s">
        <v>42</v>
      </c>
      <c r="E149" s="11">
        <v>15912</v>
      </c>
      <c r="F149" s="26"/>
      <c r="G149" s="26">
        <v>0</v>
      </c>
      <c r="H149" s="6">
        <f aca="true" t="shared" si="2" ref="H149:H212">E149-F149+G149</f>
        <v>15912</v>
      </c>
    </row>
    <row r="150" spans="1:8" ht="25.5">
      <c r="A150" s="10"/>
      <c r="B150" s="10"/>
      <c r="C150" s="10" t="s">
        <v>43</v>
      </c>
      <c r="D150" s="12" t="s">
        <v>44</v>
      </c>
      <c r="E150" s="11">
        <v>34600</v>
      </c>
      <c r="F150" s="26"/>
      <c r="G150" s="26"/>
      <c r="H150" s="6">
        <f t="shared" si="2"/>
        <v>34600</v>
      </c>
    </row>
    <row r="151" spans="1:8" ht="12.75">
      <c r="A151" s="10"/>
      <c r="B151" s="10"/>
      <c r="C151" s="10" t="s">
        <v>45</v>
      </c>
      <c r="D151" s="12" t="s">
        <v>46</v>
      </c>
      <c r="E151" s="11">
        <v>5600</v>
      </c>
      <c r="F151" s="26"/>
      <c r="G151" s="26"/>
      <c r="H151" s="6">
        <f t="shared" si="2"/>
        <v>5600</v>
      </c>
    </row>
    <row r="152" spans="1:8" ht="12.75">
      <c r="A152" s="10"/>
      <c r="B152" s="10"/>
      <c r="C152" s="10" t="s">
        <v>12</v>
      </c>
      <c r="D152" s="12" t="s">
        <v>65</v>
      </c>
      <c r="E152" s="11">
        <v>5000</v>
      </c>
      <c r="F152" s="26"/>
      <c r="G152" s="26"/>
      <c r="H152" s="6">
        <f t="shared" si="2"/>
        <v>5000</v>
      </c>
    </row>
    <row r="153" spans="1:8" ht="12.75">
      <c r="A153" s="10"/>
      <c r="B153" s="10"/>
      <c r="C153" s="10" t="s">
        <v>31</v>
      </c>
      <c r="D153" s="12" t="s">
        <v>32</v>
      </c>
      <c r="E153" s="11">
        <v>1500</v>
      </c>
      <c r="F153" s="26"/>
      <c r="G153" s="26"/>
      <c r="H153" s="6">
        <f t="shared" si="2"/>
        <v>1500</v>
      </c>
    </row>
    <row r="154" spans="1:8" ht="12.75">
      <c r="A154" s="10"/>
      <c r="B154" s="10"/>
      <c r="C154" s="10" t="s">
        <v>68</v>
      </c>
      <c r="D154" s="12" t="s">
        <v>69</v>
      </c>
      <c r="E154" s="11">
        <v>120</v>
      </c>
      <c r="F154" s="26"/>
      <c r="G154" s="26"/>
      <c r="H154" s="6">
        <f t="shared" si="2"/>
        <v>120</v>
      </c>
    </row>
    <row r="155" spans="1:8" ht="12.75">
      <c r="A155" s="10"/>
      <c r="B155" s="10"/>
      <c r="C155" s="10" t="s">
        <v>14</v>
      </c>
      <c r="D155" s="12" t="s">
        <v>15</v>
      </c>
      <c r="E155" s="11">
        <v>18000</v>
      </c>
      <c r="F155" s="26"/>
      <c r="G155" s="26"/>
      <c r="H155" s="6">
        <f t="shared" si="2"/>
        <v>18000</v>
      </c>
    </row>
    <row r="156" spans="1:8" ht="38.25">
      <c r="A156" s="10"/>
      <c r="B156" s="10"/>
      <c r="C156" s="10" t="s">
        <v>74</v>
      </c>
      <c r="D156" s="12" t="s">
        <v>75</v>
      </c>
      <c r="E156" s="11">
        <v>1600</v>
      </c>
      <c r="F156" s="26"/>
      <c r="G156" s="26"/>
      <c r="H156" s="6">
        <f t="shared" si="2"/>
        <v>1600</v>
      </c>
    </row>
    <row r="157" spans="1:8" ht="12.75">
      <c r="A157" s="10"/>
      <c r="B157" s="10"/>
      <c r="C157" s="10" t="s">
        <v>80</v>
      </c>
      <c r="D157" s="12" t="s">
        <v>81</v>
      </c>
      <c r="E157" s="11">
        <v>430</v>
      </c>
      <c r="F157" s="26"/>
      <c r="G157" s="26"/>
      <c r="H157" s="6">
        <f t="shared" si="2"/>
        <v>430</v>
      </c>
    </row>
    <row r="158" spans="1:8" ht="25.5">
      <c r="A158" s="10"/>
      <c r="B158" s="10"/>
      <c r="C158" s="10" t="s">
        <v>49</v>
      </c>
      <c r="D158" s="12" t="s">
        <v>50</v>
      </c>
      <c r="E158" s="11">
        <v>10939</v>
      </c>
      <c r="F158" s="26"/>
      <c r="G158" s="26"/>
      <c r="H158" s="6">
        <f t="shared" si="2"/>
        <v>10939</v>
      </c>
    </row>
    <row r="159" spans="1:8" ht="12.75">
      <c r="A159" s="10"/>
      <c r="B159" s="10" t="s">
        <v>129</v>
      </c>
      <c r="C159" s="10"/>
      <c r="D159" s="12" t="s">
        <v>130</v>
      </c>
      <c r="E159" s="11">
        <f>SUM(E160:E177)</f>
        <v>1398734</v>
      </c>
      <c r="F159" s="11">
        <f>SUM(F160:F177)</f>
        <v>0</v>
      </c>
      <c r="G159" s="11">
        <f>SUM(G160:G177)</f>
        <v>0</v>
      </c>
      <c r="H159" s="6">
        <f t="shared" si="2"/>
        <v>1398734</v>
      </c>
    </row>
    <row r="160" spans="1:8" ht="25.5">
      <c r="A160" s="10"/>
      <c r="B160" s="10"/>
      <c r="C160" s="10" t="s">
        <v>59</v>
      </c>
      <c r="D160" s="12" t="s">
        <v>60</v>
      </c>
      <c r="E160" s="11">
        <v>80460</v>
      </c>
      <c r="F160" s="26"/>
      <c r="G160" s="26"/>
      <c r="H160" s="6">
        <f t="shared" si="2"/>
        <v>80460</v>
      </c>
    </row>
    <row r="161" spans="1:8" ht="25.5">
      <c r="A161" s="10"/>
      <c r="B161" s="10"/>
      <c r="C161" s="10" t="s">
        <v>39</v>
      </c>
      <c r="D161" s="12" t="s">
        <v>40</v>
      </c>
      <c r="E161" s="11">
        <v>854427</v>
      </c>
      <c r="F161" s="26"/>
      <c r="G161" s="26"/>
      <c r="H161" s="6">
        <f t="shared" si="2"/>
        <v>854427</v>
      </c>
    </row>
    <row r="162" spans="1:8" ht="12.75">
      <c r="A162" s="10"/>
      <c r="B162" s="10"/>
      <c r="C162" s="10" t="s">
        <v>41</v>
      </c>
      <c r="D162" s="12" t="s">
        <v>42</v>
      </c>
      <c r="E162" s="11">
        <v>62026</v>
      </c>
      <c r="F162" s="26"/>
      <c r="G162" s="26">
        <v>0</v>
      </c>
      <c r="H162" s="6">
        <f t="shared" si="2"/>
        <v>62026</v>
      </c>
    </row>
    <row r="163" spans="1:8" ht="25.5">
      <c r="A163" s="10"/>
      <c r="B163" s="10"/>
      <c r="C163" s="10" t="s">
        <v>43</v>
      </c>
      <c r="D163" s="12" t="s">
        <v>44</v>
      </c>
      <c r="E163" s="11">
        <v>154750</v>
      </c>
      <c r="F163" s="26"/>
      <c r="G163" s="26"/>
      <c r="H163" s="6">
        <f t="shared" si="2"/>
        <v>154750</v>
      </c>
    </row>
    <row r="164" spans="1:8" ht="12.75">
      <c r="A164" s="10"/>
      <c r="B164" s="10"/>
      <c r="C164" s="10" t="s">
        <v>45</v>
      </c>
      <c r="D164" s="12" t="s">
        <v>46</v>
      </c>
      <c r="E164" s="11">
        <v>25230</v>
      </c>
      <c r="F164" s="26"/>
      <c r="G164" s="26"/>
      <c r="H164" s="6">
        <f t="shared" si="2"/>
        <v>25230</v>
      </c>
    </row>
    <row r="165" spans="1:8" ht="12.75">
      <c r="A165" s="10"/>
      <c r="B165" s="10"/>
      <c r="C165" s="10" t="s">
        <v>63</v>
      </c>
      <c r="D165" s="12" t="s">
        <v>64</v>
      </c>
      <c r="E165" s="11">
        <v>26000</v>
      </c>
      <c r="F165" s="26"/>
      <c r="G165" s="26"/>
      <c r="H165" s="6">
        <f t="shared" si="2"/>
        <v>26000</v>
      </c>
    </row>
    <row r="166" spans="1:8" ht="12.75">
      <c r="A166" s="10"/>
      <c r="B166" s="10"/>
      <c r="C166" s="10" t="s">
        <v>12</v>
      </c>
      <c r="D166" s="12" t="s">
        <v>65</v>
      </c>
      <c r="E166" s="11">
        <v>50600</v>
      </c>
      <c r="F166" s="26"/>
      <c r="G166" s="26"/>
      <c r="H166" s="6">
        <f t="shared" si="2"/>
        <v>50600</v>
      </c>
    </row>
    <row r="167" spans="1:8" ht="12.75">
      <c r="A167" s="10"/>
      <c r="B167" s="10"/>
      <c r="C167" s="10" t="s">
        <v>31</v>
      </c>
      <c r="D167" s="12" t="s">
        <v>32</v>
      </c>
      <c r="E167" s="11">
        <v>22000</v>
      </c>
      <c r="F167" s="26"/>
      <c r="G167" s="26"/>
      <c r="H167" s="6">
        <f t="shared" si="2"/>
        <v>22000</v>
      </c>
    </row>
    <row r="168" spans="1:8" ht="12.75">
      <c r="A168" s="10"/>
      <c r="B168" s="10"/>
      <c r="C168" s="10" t="s">
        <v>22</v>
      </c>
      <c r="D168" s="12" t="s">
        <v>23</v>
      </c>
      <c r="E168" s="11">
        <v>30000</v>
      </c>
      <c r="F168" s="26"/>
      <c r="G168" s="26"/>
      <c r="H168" s="6">
        <f t="shared" si="2"/>
        <v>30000</v>
      </c>
    </row>
    <row r="169" spans="1:8" ht="12.75">
      <c r="A169" s="10"/>
      <c r="B169" s="10"/>
      <c r="C169" s="10" t="s">
        <v>68</v>
      </c>
      <c r="D169" s="12" t="s">
        <v>69</v>
      </c>
      <c r="E169" s="11">
        <v>1000</v>
      </c>
      <c r="F169" s="26"/>
      <c r="G169" s="26"/>
      <c r="H169" s="6">
        <f t="shared" si="2"/>
        <v>1000</v>
      </c>
    </row>
    <row r="170" spans="1:8" ht="12.75">
      <c r="A170" s="10"/>
      <c r="B170" s="10"/>
      <c r="C170" s="10" t="s">
        <v>14</v>
      </c>
      <c r="D170" s="12" t="s">
        <v>15</v>
      </c>
      <c r="E170" s="11">
        <v>22200</v>
      </c>
      <c r="F170" s="26"/>
      <c r="G170" s="26"/>
      <c r="H170" s="6">
        <f t="shared" si="2"/>
        <v>22200</v>
      </c>
    </row>
    <row r="171" spans="1:8" ht="25.5">
      <c r="A171" s="10"/>
      <c r="B171" s="10"/>
      <c r="C171" s="10" t="s">
        <v>70</v>
      </c>
      <c r="D171" s="12" t="s">
        <v>71</v>
      </c>
      <c r="E171" s="11">
        <v>1600</v>
      </c>
      <c r="F171" s="26"/>
      <c r="G171" s="26"/>
      <c r="H171" s="6">
        <f t="shared" si="2"/>
        <v>1600</v>
      </c>
    </row>
    <row r="172" spans="1:8" ht="38.25">
      <c r="A172" s="10"/>
      <c r="B172" s="10"/>
      <c r="C172" s="10" t="s">
        <v>74</v>
      </c>
      <c r="D172" s="12" t="s">
        <v>75</v>
      </c>
      <c r="E172" s="11">
        <v>2900</v>
      </c>
      <c r="F172" s="26"/>
      <c r="G172" s="26"/>
      <c r="H172" s="6">
        <f t="shared" si="2"/>
        <v>2900</v>
      </c>
    </row>
    <row r="173" spans="1:8" ht="12.75">
      <c r="A173" s="10"/>
      <c r="B173" s="10"/>
      <c r="C173" s="10" t="s">
        <v>47</v>
      </c>
      <c r="D173" s="12" t="s">
        <v>48</v>
      </c>
      <c r="E173" s="11">
        <v>1750</v>
      </c>
      <c r="F173" s="26"/>
      <c r="G173" s="26"/>
      <c r="H173" s="6">
        <f t="shared" si="2"/>
        <v>1750</v>
      </c>
    </row>
    <row r="174" spans="1:8" ht="12.75">
      <c r="A174" s="10"/>
      <c r="B174" s="10"/>
      <c r="C174" s="10" t="s">
        <v>80</v>
      </c>
      <c r="D174" s="12" t="s">
        <v>81</v>
      </c>
      <c r="E174" s="11">
        <v>4800</v>
      </c>
      <c r="F174" s="26"/>
      <c r="G174" s="26"/>
      <c r="H174" s="6">
        <f t="shared" si="2"/>
        <v>4800</v>
      </c>
    </row>
    <row r="175" spans="1:8" ht="25.5">
      <c r="A175" s="10"/>
      <c r="B175" s="10"/>
      <c r="C175" s="10" t="s">
        <v>49</v>
      </c>
      <c r="D175" s="12" t="s">
        <v>50</v>
      </c>
      <c r="E175" s="11">
        <v>55891</v>
      </c>
      <c r="F175" s="26"/>
      <c r="G175" s="26"/>
      <c r="H175" s="6">
        <f t="shared" si="2"/>
        <v>55891</v>
      </c>
    </row>
    <row r="176" spans="1:8" ht="38.25">
      <c r="A176" s="10"/>
      <c r="B176" s="10"/>
      <c r="C176" s="10" t="s">
        <v>82</v>
      </c>
      <c r="D176" s="12" t="s">
        <v>83</v>
      </c>
      <c r="E176" s="11">
        <v>1600</v>
      </c>
      <c r="F176" s="26"/>
      <c r="G176" s="26"/>
      <c r="H176" s="6">
        <f t="shared" si="2"/>
        <v>1600</v>
      </c>
    </row>
    <row r="177" spans="1:8" ht="38.25">
      <c r="A177" s="10"/>
      <c r="B177" s="10"/>
      <c r="C177" s="10" t="s">
        <v>84</v>
      </c>
      <c r="D177" s="12" t="s">
        <v>85</v>
      </c>
      <c r="E177" s="11">
        <v>1500</v>
      </c>
      <c r="F177" s="26"/>
      <c r="G177" s="26"/>
      <c r="H177" s="6">
        <f t="shared" si="2"/>
        <v>1500</v>
      </c>
    </row>
    <row r="178" spans="1:8" ht="12.75">
      <c r="A178" s="10"/>
      <c r="B178" s="10" t="s">
        <v>131</v>
      </c>
      <c r="C178" s="10"/>
      <c r="D178" s="12" t="s">
        <v>132</v>
      </c>
      <c r="E178" s="11">
        <f>SUM(E179:E190)</f>
        <v>332136</v>
      </c>
      <c r="F178" s="11">
        <f>SUM(F179:F190)</f>
        <v>0</v>
      </c>
      <c r="G178" s="11">
        <f>SUM(G179:G190)</f>
        <v>0</v>
      </c>
      <c r="H178" s="6">
        <f t="shared" si="2"/>
        <v>332136</v>
      </c>
    </row>
    <row r="179" spans="1:8" ht="25.5">
      <c r="A179" s="10"/>
      <c r="B179" s="10"/>
      <c r="C179" s="10" t="s">
        <v>59</v>
      </c>
      <c r="D179" s="12" t="s">
        <v>60</v>
      </c>
      <c r="E179" s="11">
        <v>12</v>
      </c>
      <c r="F179" s="26"/>
      <c r="G179" s="26"/>
      <c r="H179" s="6">
        <f t="shared" si="2"/>
        <v>12</v>
      </c>
    </row>
    <row r="180" spans="1:8" ht="25.5">
      <c r="A180" s="10"/>
      <c r="B180" s="10"/>
      <c r="C180" s="10" t="s">
        <v>39</v>
      </c>
      <c r="D180" s="12" t="s">
        <v>40</v>
      </c>
      <c r="E180" s="11">
        <v>38000</v>
      </c>
      <c r="F180" s="26"/>
      <c r="G180" s="26"/>
      <c r="H180" s="6">
        <f t="shared" si="2"/>
        <v>38000</v>
      </c>
    </row>
    <row r="181" spans="1:8" ht="12.75">
      <c r="A181" s="10"/>
      <c r="B181" s="10"/>
      <c r="C181" s="10" t="s">
        <v>41</v>
      </c>
      <c r="D181" s="12" t="s">
        <v>42</v>
      </c>
      <c r="E181" s="11">
        <v>3077</v>
      </c>
      <c r="F181" s="26"/>
      <c r="G181" s="26"/>
      <c r="H181" s="6">
        <f t="shared" si="2"/>
        <v>3077</v>
      </c>
    </row>
    <row r="182" spans="1:8" ht="25.5">
      <c r="A182" s="10"/>
      <c r="B182" s="10"/>
      <c r="C182" s="10" t="s">
        <v>43</v>
      </c>
      <c r="D182" s="12" t="s">
        <v>44</v>
      </c>
      <c r="E182" s="11">
        <v>6600</v>
      </c>
      <c r="F182" s="26"/>
      <c r="G182" s="26"/>
      <c r="H182" s="6">
        <f t="shared" si="2"/>
        <v>6600</v>
      </c>
    </row>
    <row r="183" spans="1:8" ht="12.75">
      <c r="A183" s="10"/>
      <c r="B183" s="10"/>
      <c r="C183" s="10" t="s">
        <v>45</v>
      </c>
      <c r="D183" s="12" t="s">
        <v>46</v>
      </c>
      <c r="E183" s="11">
        <v>1010</v>
      </c>
      <c r="F183" s="26"/>
      <c r="G183" s="26"/>
      <c r="H183" s="6">
        <f t="shared" si="2"/>
        <v>1010</v>
      </c>
    </row>
    <row r="184" spans="1:8" ht="12.75">
      <c r="A184" s="10"/>
      <c r="B184" s="10"/>
      <c r="C184" s="10" t="s">
        <v>12</v>
      </c>
      <c r="D184" s="12" t="s">
        <v>65</v>
      </c>
      <c r="E184" s="11">
        <v>40000</v>
      </c>
      <c r="F184" s="26"/>
      <c r="G184" s="26"/>
      <c r="H184" s="6">
        <f t="shared" si="2"/>
        <v>40000</v>
      </c>
    </row>
    <row r="185" spans="1:8" ht="12.75">
      <c r="A185" s="10"/>
      <c r="B185" s="10"/>
      <c r="C185" s="10" t="s">
        <v>68</v>
      </c>
      <c r="D185" s="12" t="s">
        <v>69</v>
      </c>
      <c r="E185" s="11">
        <v>130</v>
      </c>
      <c r="F185" s="26"/>
      <c r="G185" s="26">
        <v>0</v>
      </c>
      <c r="H185" s="6">
        <f t="shared" si="2"/>
        <v>130</v>
      </c>
    </row>
    <row r="186" spans="1:8" ht="12.75">
      <c r="A186" s="10"/>
      <c r="B186" s="10"/>
      <c r="C186" s="10" t="s">
        <v>14</v>
      </c>
      <c r="D186" s="12" t="s">
        <v>15</v>
      </c>
      <c r="E186" s="11">
        <v>240000</v>
      </c>
      <c r="F186" s="26"/>
      <c r="G186" s="26"/>
      <c r="H186" s="6">
        <f t="shared" si="2"/>
        <v>240000</v>
      </c>
    </row>
    <row r="187" spans="1:8" ht="38.25">
      <c r="A187" s="10"/>
      <c r="B187" s="10"/>
      <c r="C187" s="10" t="s">
        <v>72</v>
      </c>
      <c r="D187" s="12" t="s">
        <v>73</v>
      </c>
      <c r="E187" s="11">
        <v>600</v>
      </c>
      <c r="F187" s="26"/>
      <c r="G187" s="26"/>
      <c r="H187" s="6">
        <f t="shared" si="2"/>
        <v>600</v>
      </c>
    </row>
    <row r="188" spans="1:8" ht="12.75">
      <c r="A188" s="10"/>
      <c r="B188" s="10"/>
      <c r="C188" s="10" t="s">
        <v>47</v>
      </c>
      <c r="D188" s="12" t="s">
        <v>133</v>
      </c>
      <c r="E188" s="11">
        <v>200</v>
      </c>
      <c r="F188" s="26"/>
      <c r="G188" s="26"/>
      <c r="H188" s="6">
        <f t="shared" si="2"/>
        <v>200</v>
      </c>
    </row>
    <row r="189" spans="1:8" ht="12.75">
      <c r="A189" s="10"/>
      <c r="B189" s="10"/>
      <c r="C189" s="10" t="s">
        <v>80</v>
      </c>
      <c r="D189" s="12" t="s">
        <v>81</v>
      </c>
      <c r="E189" s="11">
        <v>1600</v>
      </c>
      <c r="F189" s="26"/>
      <c r="G189" s="26"/>
      <c r="H189" s="6">
        <f t="shared" si="2"/>
        <v>1600</v>
      </c>
    </row>
    <row r="190" spans="1:8" ht="25.5">
      <c r="A190" s="10"/>
      <c r="B190" s="10"/>
      <c r="C190" s="10" t="s">
        <v>49</v>
      </c>
      <c r="D190" s="12" t="s">
        <v>50</v>
      </c>
      <c r="E190" s="11">
        <v>907</v>
      </c>
      <c r="F190" s="26"/>
      <c r="G190" s="26"/>
      <c r="H190" s="6">
        <f t="shared" si="2"/>
        <v>907</v>
      </c>
    </row>
    <row r="191" spans="1:8" ht="25.5">
      <c r="A191" s="10"/>
      <c r="B191" s="10" t="s">
        <v>134</v>
      </c>
      <c r="C191" s="10"/>
      <c r="D191" s="12" t="s">
        <v>135</v>
      </c>
      <c r="E191" s="11">
        <f>SUM(E192:E208)</f>
        <v>271409</v>
      </c>
      <c r="F191" s="11">
        <f>SUM(F192:F208)</f>
        <v>0</v>
      </c>
      <c r="G191" s="11">
        <f>SUM(G192:G208)</f>
        <v>0</v>
      </c>
      <c r="H191" s="6">
        <f t="shared" si="2"/>
        <v>271409</v>
      </c>
    </row>
    <row r="192" spans="1:8" ht="25.5">
      <c r="A192" s="10"/>
      <c r="B192" s="10"/>
      <c r="C192" s="10" t="s">
        <v>59</v>
      </c>
      <c r="D192" s="12" t="s">
        <v>60</v>
      </c>
      <c r="E192" s="11">
        <v>24</v>
      </c>
      <c r="F192" s="26"/>
      <c r="G192" s="26"/>
      <c r="H192" s="6">
        <f t="shared" si="2"/>
        <v>24</v>
      </c>
    </row>
    <row r="193" spans="1:8" ht="25.5">
      <c r="A193" s="10"/>
      <c r="B193" s="10"/>
      <c r="C193" s="10" t="s">
        <v>39</v>
      </c>
      <c r="D193" s="12" t="s">
        <v>40</v>
      </c>
      <c r="E193" s="11">
        <v>187000</v>
      </c>
      <c r="F193" s="26"/>
      <c r="G193" s="26"/>
      <c r="H193" s="6">
        <f t="shared" si="2"/>
        <v>187000</v>
      </c>
    </row>
    <row r="194" spans="1:8" ht="12.75">
      <c r="A194" s="10"/>
      <c r="B194" s="10"/>
      <c r="C194" s="10" t="s">
        <v>41</v>
      </c>
      <c r="D194" s="12" t="s">
        <v>42</v>
      </c>
      <c r="E194" s="11">
        <v>13700</v>
      </c>
      <c r="F194" s="26"/>
      <c r="G194" s="26"/>
      <c r="H194" s="6">
        <f t="shared" si="2"/>
        <v>13700</v>
      </c>
    </row>
    <row r="195" spans="1:8" ht="25.5">
      <c r="A195" s="10"/>
      <c r="B195" s="10"/>
      <c r="C195" s="10" t="s">
        <v>43</v>
      </c>
      <c r="D195" s="12" t="s">
        <v>44</v>
      </c>
      <c r="E195" s="11">
        <v>31200</v>
      </c>
      <c r="F195" s="26"/>
      <c r="G195" s="26"/>
      <c r="H195" s="6">
        <f t="shared" si="2"/>
        <v>31200</v>
      </c>
    </row>
    <row r="196" spans="1:8" ht="12.75">
      <c r="A196" s="10"/>
      <c r="B196" s="10"/>
      <c r="C196" s="10" t="s">
        <v>45</v>
      </c>
      <c r="D196" s="12" t="s">
        <v>46</v>
      </c>
      <c r="E196" s="11">
        <v>4752</v>
      </c>
      <c r="F196" s="26"/>
      <c r="G196" s="26"/>
      <c r="H196" s="6">
        <f t="shared" si="2"/>
        <v>4752</v>
      </c>
    </row>
    <row r="197" spans="1:8" ht="12.75">
      <c r="A197" s="10"/>
      <c r="B197" s="10"/>
      <c r="C197" s="10" t="s">
        <v>12</v>
      </c>
      <c r="D197" s="12" t="s">
        <v>65</v>
      </c>
      <c r="E197" s="11">
        <v>9500</v>
      </c>
      <c r="F197" s="26"/>
      <c r="G197" s="26"/>
      <c r="H197" s="6">
        <f t="shared" si="2"/>
        <v>9500</v>
      </c>
    </row>
    <row r="198" spans="1:8" ht="12.75">
      <c r="A198" s="10"/>
      <c r="B198" s="10"/>
      <c r="C198" s="10" t="s">
        <v>68</v>
      </c>
      <c r="D198" s="12" t="s">
        <v>69</v>
      </c>
      <c r="E198" s="11">
        <v>200</v>
      </c>
      <c r="F198" s="26"/>
      <c r="G198" s="26"/>
      <c r="H198" s="6">
        <f t="shared" si="2"/>
        <v>200</v>
      </c>
    </row>
    <row r="199" spans="1:8" ht="12.75">
      <c r="A199" s="10"/>
      <c r="B199" s="10"/>
      <c r="C199" s="10" t="s">
        <v>14</v>
      </c>
      <c r="D199" s="12" t="s">
        <v>15</v>
      </c>
      <c r="E199" s="11">
        <v>3500</v>
      </c>
      <c r="F199" s="26"/>
      <c r="G199" s="26"/>
      <c r="H199" s="6">
        <f t="shared" si="2"/>
        <v>3500</v>
      </c>
    </row>
    <row r="200" spans="1:8" ht="25.5">
      <c r="A200" s="10"/>
      <c r="B200" s="10"/>
      <c r="C200" s="10" t="s">
        <v>70</v>
      </c>
      <c r="D200" s="12" t="s">
        <v>71</v>
      </c>
      <c r="E200" s="11">
        <v>1800</v>
      </c>
      <c r="F200" s="26"/>
      <c r="G200" s="26"/>
      <c r="H200" s="6">
        <f t="shared" si="2"/>
        <v>1800</v>
      </c>
    </row>
    <row r="201" spans="1:8" ht="38.25">
      <c r="A201" s="10"/>
      <c r="B201" s="10"/>
      <c r="C201" s="10" t="s">
        <v>72</v>
      </c>
      <c r="D201" s="12" t="s">
        <v>73</v>
      </c>
      <c r="E201" s="11">
        <v>2000</v>
      </c>
      <c r="F201" s="26"/>
      <c r="G201" s="26"/>
      <c r="H201" s="6">
        <f t="shared" si="2"/>
        <v>2000</v>
      </c>
    </row>
    <row r="202" spans="1:8" ht="38.25">
      <c r="A202" s="10"/>
      <c r="B202" s="10"/>
      <c r="C202" s="10" t="s">
        <v>74</v>
      </c>
      <c r="D202" s="12" t="s">
        <v>75</v>
      </c>
      <c r="E202" s="11">
        <v>3500</v>
      </c>
      <c r="F202" s="26"/>
      <c r="G202" s="26"/>
      <c r="H202" s="6">
        <f t="shared" si="2"/>
        <v>3500</v>
      </c>
    </row>
    <row r="203" spans="1:8" ht="12.75">
      <c r="A203" s="10"/>
      <c r="B203" s="10"/>
      <c r="C203" s="10" t="s">
        <v>47</v>
      </c>
      <c r="D203" s="12" t="s">
        <v>48</v>
      </c>
      <c r="E203" s="11">
        <v>2500</v>
      </c>
      <c r="F203" s="26"/>
      <c r="G203" s="26"/>
      <c r="H203" s="6">
        <f t="shared" si="2"/>
        <v>2500</v>
      </c>
    </row>
    <row r="204" spans="1:8" ht="25.5">
      <c r="A204" s="10"/>
      <c r="B204" s="10"/>
      <c r="C204" s="10" t="s">
        <v>49</v>
      </c>
      <c r="D204" s="12" t="s">
        <v>50</v>
      </c>
      <c r="E204" s="11">
        <v>4533</v>
      </c>
      <c r="F204" s="26"/>
      <c r="G204" s="26"/>
      <c r="H204" s="6">
        <f t="shared" si="2"/>
        <v>4533</v>
      </c>
    </row>
    <row r="205" spans="1:8" ht="38.25">
      <c r="A205" s="10"/>
      <c r="B205" s="10"/>
      <c r="C205" s="10" t="s">
        <v>51</v>
      </c>
      <c r="D205" s="12" t="s">
        <v>52</v>
      </c>
      <c r="E205" s="11">
        <v>1000</v>
      </c>
      <c r="F205" s="26"/>
      <c r="G205" s="26"/>
      <c r="H205" s="6">
        <f t="shared" si="2"/>
        <v>1000</v>
      </c>
    </row>
    <row r="206" spans="1:8" ht="38.25">
      <c r="A206" s="10"/>
      <c r="B206" s="10"/>
      <c r="C206" s="10" t="s">
        <v>82</v>
      </c>
      <c r="D206" s="12" t="s">
        <v>83</v>
      </c>
      <c r="E206" s="11">
        <v>1200</v>
      </c>
      <c r="F206" s="26"/>
      <c r="G206" s="26"/>
      <c r="H206" s="6">
        <f t="shared" si="2"/>
        <v>1200</v>
      </c>
    </row>
    <row r="207" spans="1:8" ht="38.25">
      <c r="A207" s="10"/>
      <c r="B207" s="10"/>
      <c r="C207" s="10" t="s">
        <v>84</v>
      </c>
      <c r="D207" s="12" t="s">
        <v>85</v>
      </c>
      <c r="E207" s="11">
        <v>5000</v>
      </c>
      <c r="F207" s="26"/>
      <c r="G207" s="26"/>
      <c r="H207" s="6">
        <f t="shared" si="2"/>
        <v>5000</v>
      </c>
    </row>
    <row r="208" spans="1:8" ht="25.5">
      <c r="A208" s="10"/>
      <c r="B208" s="10"/>
      <c r="C208" s="10" t="s">
        <v>86</v>
      </c>
      <c r="D208" s="12" t="s">
        <v>136</v>
      </c>
      <c r="E208" s="11">
        <v>0</v>
      </c>
      <c r="F208" s="26"/>
      <c r="G208" s="26"/>
      <c r="H208" s="6">
        <f t="shared" si="2"/>
        <v>0</v>
      </c>
    </row>
    <row r="209" spans="1:8" ht="25.5">
      <c r="A209" s="10"/>
      <c r="B209" s="10" t="s">
        <v>137</v>
      </c>
      <c r="C209" s="10"/>
      <c r="D209" s="12" t="s">
        <v>138</v>
      </c>
      <c r="E209" s="11">
        <f>SUM(E210:E211)</f>
        <v>27790</v>
      </c>
      <c r="F209" s="11">
        <f>SUM(F210:F211)</f>
        <v>0</v>
      </c>
      <c r="G209" s="11">
        <f>SUM(G210:G211)</f>
        <v>0</v>
      </c>
      <c r="H209" s="6">
        <f t="shared" si="2"/>
        <v>27790</v>
      </c>
    </row>
    <row r="210" spans="1:8" ht="12.75">
      <c r="A210" s="10"/>
      <c r="B210" s="10"/>
      <c r="C210" s="10" t="s">
        <v>14</v>
      </c>
      <c r="D210" s="12" t="s">
        <v>139</v>
      </c>
      <c r="E210" s="11">
        <v>25200</v>
      </c>
      <c r="F210" s="26"/>
      <c r="G210" s="26"/>
      <c r="H210" s="6">
        <f t="shared" si="2"/>
        <v>25200</v>
      </c>
    </row>
    <row r="211" spans="1:8" ht="12.75">
      <c r="A211" s="10"/>
      <c r="B211" s="10"/>
      <c r="C211" s="10" t="s">
        <v>47</v>
      </c>
      <c r="D211" s="12" t="s">
        <v>48</v>
      </c>
      <c r="E211" s="11">
        <v>2590</v>
      </c>
      <c r="F211" s="26"/>
      <c r="G211" s="26"/>
      <c r="H211" s="6">
        <f t="shared" si="2"/>
        <v>2590</v>
      </c>
    </row>
    <row r="212" spans="1:8" ht="12.75">
      <c r="A212" s="10"/>
      <c r="B212" s="10" t="s">
        <v>140</v>
      </c>
      <c r="C212" s="10"/>
      <c r="D212" s="12" t="s">
        <v>141</v>
      </c>
      <c r="E212" s="11">
        <f>SUM(E213:E218)</f>
        <v>120964</v>
      </c>
      <c r="F212" s="11">
        <f>SUM(F213:F218)</f>
        <v>0</v>
      </c>
      <c r="G212" s="11">
        <f>SUM(G213:G218)</f>
        <v>0</v>
      </c>
      <c r="H212" s="6">
        <f t="shared" si="2"/>
        <v>120964</v>
      </c>
    </row>
    <row r="213" spans="1:8" ht="25.5">
      <c r="A213" s="10"/>
      <c r="B213" s="10"/>
      <c r="C213" s="10" t="s">
        <v>59</v>
      </c>
      <c r="D213" s="12" t="s">
        <v>60</v>
      </c>
      <c r="E213" s="11">
        <v>60</v>
      </c>
      <c r="F213" s="26"/>
      <c r="G213" s="26"/>
      <c r="H213" s="6">
        <f aca="true" t="shared" si="3" ref="H213:H279">E213-F213+G213</f>
        <v>60</v>
      </c>
    </row>
    <row r="214" spans="1:8" ht="25.5">
      <c r="A214" s="10"/>
      <c r="B214" s="10"/>
      <c r="C214" s="10" t="s">
        <v>39</v>
      </c>
      <c r="D214" s="12" t="s">
        <v>40</v>
      </c>
      <c r="E214" s="11">
        <v>91980</v>
      </c>
      <c r="F214" s="26"/>
      <c r="G214" s="26"/>
      <c r="H214" s="6">
        <f t="shared" si="3"/>
        <v>91980</v>
      </c>
    </row>
    <row r="215" spans="1:8" ht="12.75">
      <c r="A215" s="10"/>
      <c r="B215" s="10"/>
      <c r="C215" s="10" t="s">
        <v>41</v>
      </c>
      <c r="D215" s="12" t="s">
        <v>42</v>
      </c>
      <c r="E215" s="11">
        <v>6691</v>
      </c>
      <c r="F215" s="26"/>
      <c r="G215" s="26"/>
      <c r="H215" s="6">
        <f t="shared" si="3"/>
        <v>6691</v>
      </c>
    </row>
    <row r="216" spans="1:8" ht="25.5">
      <c r="A216" s="10"/>
      <c r="B216" s="10"/>
      <c r="C216" s="10" t="s">
        <v>142</v>
      </c>
      <c r="D216" s="12" t="s">
        <v>44</v>
      </c>
      <c r="E216" s="11">
        <v>15257</v>
      </c>
      <c r="F216" s="26"/>
      <c r="G216" s="26"/>
      <c r="H216" s="6">
        <f t="shared" si="3"/>
        <v>15257</v>
      </c>
    </row>
    <row r="217" spans="1:8" ht="12.75">
      <c r="A217" s="10"/>
      <c r="B217" s="10"/>
      <c r="C217" s="10" t="s">
        <v>45</v>
      </c>
      <c r="D217" s="12" t="s">
        <v>46</v>
      </c>
      <c r="E217" s="11">
        <v>2443</v>
      </c>
      <c r="F217" s="26"/>
      <c r="G217" s="26"/>
      <c r="H217" s="6">
        <f t="shared" si="3"/>
        <v>2443</v>
      </c>
    </row>
    <row r="218" spans="1:8" ht="25.5">
      <c r="A218" s="10"/>
      <c r="B218" s="10"/>
      <c r="C218" s="10" t="s">
        <v>49</v>
      </c>
      <c r="D218" s="12" t="s">
        <v>50</v>
      </c>
      <c r="E218" s="11">
        <v>4533</v>
      </c>
      <c r="F218" s="26"/>
      <c r="G218" s="26"/>
      <c r="H218" s="6">
        <f t="shared" si="3"/>
        <v>4533</v>
      </c>
    </row>
    <row r="219" spans="1:8" ht="12.75">
      <c r="A219" s="10"/>
      <c r="B219" s="10" t="s">
        <v>143</v>
      </c>
      <c r="C219" s="10"/>
      <c r="D219" s="12" t="s">
        <v>11</v>
      </c>
      <c r="E219" s="11">
        <f>SUM(E220:E221)</f>
        <v>38458</v>
      </c>
      <c r="F219" s="11">
        <f>SUM(F220:F221)</f>
        <v>0</v>
      </c>
      <c r="G219" s="11">
        <f>SUM(G220:G221)</f>
        <v>0</v>
      </c>
      <c r="H219" s="6">
        <f t="shared" si="3"/>
        <v>38458</v>
      </c>
    </row>
    <row r="220" spans="1:8" ht="25.5">
      <c r="A220" s="10"/>
      <c r="B220" s="10"/>
      <c r="C220" s="10" t="s">
        <v>55</v>
      </c>
      <c r="D220" s="12" t="s">
        <v>144</v>
      </c>
      <c r="E220" s="11">
        <v>8081</v>
      </c>
      <c r="F220" s="26"/>
      <c r="G220" s="26"/>
      <c r="H220" s="6">
        <f t="shared" si="3"/>
        <v>8081</v>
      </c>
    </row>
    <row r="221" spans="1:8" ht="25.5">
      <c r="A221" s="10"/>
      <c r="B221" s="10"/>
      <c r="C221" s="10" t="s">
        <v>49</v>
      </c>
      <c r="D221" s="12" t="s">
        <v>50</v>
      </c>
      <c r="E221" s="11">
        <v>30377</v>
      </c>
      <c r="F221" s="26"/>
      <c r="G221" s="26"/>
      <c r="H221" s="6">
        <f t="shared" si="3"/>
        <v>30377</v>
      </c>
    </row>
    <row r="222" spans="1:8" ht="12.75">
      <c r="A222" s="13" t="s">
        <v>145</v>
      </c>
      <c r="B222" s="10"/>
      <c r="C222" s="10"/>
      <c r="D222" s="14" t="s">
        <v>146</v>
      </c>
      <c r="E222" s="15">
        <f>E223+E225</f>
        <v>84145</v>
      </c>
      <c r="F222" s="15">
        <f>SUM(F225)</f>
        <v>0</v>
      </c>
      <c r="G222" s="15">
        <f>SUM(G225)</f>
        <v>0</v>
      </c>
      <c r="H222" s="9">
        <f t="shared" si="3"/>
        <v>84145</v>
      </c>
    </row>
    <row r="223" spans="1:8" ht="12.75">
      <c r="A223" s="13"/>
      <c r="B223" s="10" t="s">
        <v>228</v>
      </c>
      <c r="C223" s="10"/>
      <c r="D223" s="12" t="s">
        <v>229</v>
      </c>
      <c r="E223" s="11">
        <f>SUM(E224)</f>
        <v>30000</v>
      </c>
      <c r="F223" s="11"/>
      <c r="G223" s="11"/>
      <c r="H223" s="6">
        <f>SUM(E224)</f>
        <v>30000</v>
      </c>
    </row>
    <row r="224" spans="1:8" ht="25.5">
      <c r="A224" s="13"/>
      <c r="B224" s="10"/>
      <c r="C224" s="10" t="s">
        <v>4</v>
      </c>
      <c r="D224" s="12" t="s">
        <v>5</v>
      </c>
      <c r="E224" s="11">
        <v>30000</v>
      </c>
      <c r="F224" s="11"/>
      <c r="G224" s="11"/>
      <c r="H224" s="6">
        <f>E224-F224+G224</f>
        <v>30000</v>
      </c>
    </row>
    <row r="225" spans="1:8" ht="12.75">
      <c r="A225" s="10"/>
      <c r="B225" s="10" t="s">
        <v>147</v>
      </c>
      <c r="C225" s="10"/>
      <c r="D225" s="12" t="s">
        <v>148</v>
      </c>
      <c r="E225" s="11">
        <f>SUM(E226:E229)</f>
        <v>54145</v>
      </c>
      <c r="F225" s="11">
        <f>SUM(F226:F229)</f>
        <v>0</v>
      </c>
      <c r="G225" s="11">
        <f>SUM(G226:G229)</f>
        <v>0</v>
      </c>
      <c r="H225" s="6">
        <f t="shared" si="3"/>
        <v>54145</v>
      </c>
    </row>
    <row r="226" spans="1:8" ht="12.75">
      <c r="A226" s="10"/>
      <c r="B226" s="10"/>
      <c r="C226" s="10" t="s">
        <v>63</v>
      </c>
      <c r="D226" s="12" t="s">
        <v>64</v>
      </c>
      <c r="E226" s="11">
        <v>12600</v>
      </c>
      <c r="F226" s="26"/>
      <c r="G226" s="26"/>
      <c r="H226" s="6">
        <f t="shared" si="3"/>
        <v>12600</v>
      </c>
    </row>
    <row r="227" spans="1:8" ht="12.75">
      <c r="A227" s="10"/>
      <c r="B227" s="10"/>
      <c r="C227" s="10" t="s">
        <v>12</v>
      </c>
      <c r="D227" s="12" t="s">
        <v>65</v>
      </c>
      <c r="E227" s="11">
        <v>19125</v>
      </c>
      <c r="F227" s="26"/>
      <c r="G227" s="26"/>
      <c r="H227" s="6">
        <f t="shared" si="3"/>
        <v>19125</v>
      </c>
    </row>
    <row r="228" spans="1:8" ht="12.75">
      <c r="A228" s="10"/>
      <c r="B228" s="10"/>
      <c r="C228" s="10" t="s">
        <v>14</v>
      </c>
      <c r="D228" s="12" t="s">
        <v>15</v>
      </c>
      <c r="E228" s="11">
        <v>21920</v>
      </c>
      <c r="F228" s="26"/>
      <c r="G228" s="26"/>
      <c r="H228" s="6">
        <f t="shared" si="3"/>
        <v>21920</v>
      </c>
    </row>
    <row r="229" spans="1:8" ht="12.75">
      <c r="A229" s="10"/>
      <c r="B229" s="10"/>
      <c r="C229" s="10" t="s">
        <v>47</v>
      </c>
      <c r="D229" s="12" t="s">
        <v>48</v>
      </c>
      <c r="E229" s="11">
        <v>500</v>
      </c>
      <c r="F229" s="26"/>
      <c r="G229" s="26"/>
      <c r="H229" s="6">
        <f t="shared" si="3"/>
        <v>500</v>
      </c>
    </row>
    <row r="230" spans="1:8" ht="12.75">
      <c r="A230" s="10"/>
      <c r="B230" s="10"/>
      <c r="C230" s="10"/>
      <c r="D230" s="12"/>
      <c r="E230" s="11"/>
      <c r="F230" s="26"/>
      <c r="G230" s="26"/>
      <c r="H230" s="6">
        <f t="shared" si="3"/>
        <v>0</v>
      </c>
    </row>
    <row r="231" spans="1:8" ht="12.75">
      <c r="A231" s="13" t="s">
        <v>149</v>
      </c>
      <c r="B231" s="13"/>
      <c r="C231" s="13"/>
      <c r="D231" s="14" t="s">
        <v>150</v>
      </c>
      <c r="E231" s="15">
        <f>E232+E248+E250+E252+E254+E258+E275</f>
        <v>2757180</v>
      </c>
      <c r="F231" s="15">
        <f>F232+F248+F250+F252+F254+F258+F275</f>
        <v>0</v>
      </c>
      <c r="G231" s="15">
        <f>G232+G248+G250+G252+G254+G258+G275</f>
        <v>0</v>
      </c>
      <c r="H231" s="9">
        <f t="shared" si="3"/>
        <v>2757180</v>
      </c>
    </row>
    <row r="232" spans="1:8" ht="54" customHeight="1">
      <c r="A232" s="10"/>
      <c r="B232" s="10" t="s">
        <v>151</v>
      </c>
      <c r="C232" s="10"/>
      <c r="D232" s="12" t="s">
        <v>152</v>
      </c>
      <c r="E232" s="11">
        <f>SUM(E233:E247)</f>
        <v>1820000</v>
      </c>
      <c r="F232" s="11">
        <f>SUM(F233:F247)</f>
        <v>0</v>
      </c>
      <c r="G232" s="11">
        <f>SUM(G233:G247)</f>
        <v>0</v>
      </c>
      <c r="H232" s="6">
        <f t="shared" si="3"/>
        <v>1820000</v>
      </c>
    </row>
    <row r="233" spans="1:8" ht="12.75">
      <c r="A233" s="10"/>
      <c r="B233" s="10"/>
      <c r="C233" s="10" t="s">
        <v>153</v>
      </c>
      <c r="D233" s="12" t="s">
        <v>154</v>
      </c>
      <c r="E233" s="11">
        <v>1765595</v>
      </c>
      <c r="F233" s="26"/>
      <c r="G233" s="26"/>
      <c r="H233" s="6">
        <f t="shared" si="3"/>
        <v>1765595</v>
      </c>
    </row>
    <row r="234" spans="1:8" ht="25.5">
      <c r="A234" s="10"/>
      <c r="B234" s="10"/>
      <c r="C234" s="10" t="s">
        <v>39</v>
      </c>
      <c r="D234" s="12" t="s">
        <v>40</v>
      </c>
      <c r="E234" s="11">
        <v>30000</v>
      </c>
      <c r="F234" s="26"/>
      <c r="G234" s="26"/>
      <c r="H234" s="6">
        <f t="shared" si="3"/>
        <v>30000</v>
      </c>
    </row>
    <row r="235" spans="1:8" ht="12.75">
      <c r="A235" s="10"/>
      <c r="B235" s="10"/>
      <c r="C235" s="10" t="s">
        <v>41</v>
      </c>
      <c r="D235" s="12" t="s">
        <v>42</v>
      </c>
      <c r="E235" s="11">
        <v>2110</v>
      </c>
      <c r="F235" s="26"/>
      <c r="G235" s="26"/>
      <c r="H235" s="6">
        <f t="shared" si="3"/>
        <v>2110</v>
      </c>
    </row>
    <row r="236" spans="1:8" ht="25.5">
      <c r="A236" s="10"/>
      <c r="B236" s="10"/>
      <c r="C236" s="10" t="s">
        <v>43</v>
      </c>
      <c r="D236" s="12" t="s">
        <v>44</v>
      </c>
      <c r="E236" s="11">
        <v>8250</v>
      </c>
      <c r="F236" s="26"/>
      <c r="G236" s="26"/>
      <c r="H236" s="6">
        <f t="shared" si="3"/>
        <v>8250</v>
      </c>
    </row>
    <row r="237" spans="1:8" ht="12.75">
      <c r="A237" s="10"/>
      <c r="B237" s="10"/>
      <c r="C237" s="10" t="s">
        <v>45</v>
      </c>
      <c r="D237" s="12" t="s">
        <v>46</v>
      </c>
      <c r="E237" s="11">
        <v>815</v>
      </c>
      <c r="F237" s="26"/>
      <c r="G237" s="26"/>
      <c r="H237" s="6">
        <f t="shared" si="3"/>
        <v>815</v>
      </c>
    </row>
    <row r="238" spans="1:8" ht="12.75">
      <c r="A238" s="10"/>
      <c r="B238" s="10"/>
      <c r="C238" s="10" t="s">
        <v>12</v>
      </c>
      <c r="D238" s="12" t="s">
        <v>65</v>
      </c>
      <c r="E238" s="11">
        <v>4125</v>
      </c>
      <c r="F238" s="26"/>
      <c r="G238" s="26"/>
      <c r="H238" s="6">
        <f t="shared" si="3"/>
        <v>4125</v>
      </c>
    </row>
    <row r="239" spans="1:8" ht="12.75">
      <c r="A239" s="10"/>
      <c r="B239" s="10"/>
      <c r="C239" s="10" t="s">
        <v>68</v>
      </c>
      <c r="D239" s="12" t="s">
        <v>69</v>
      </c>
      <c r="E239" s="11">
        <v>120</v>
      </c>
      <c r="F239" s="26"/>
      <c r="G239" s="26"/>
      <c r="H239" s="6">
        <f t="shared" si="3"/>
        <v>120</v>
      </c>
    </row>
    <row r="240" spans="1:8" ht="12.75">
      <c r="A240" s="10"/>
      <c r="B240" s="10"/>
      <c r="C240" s="10" t="s">
        <v>14</v>
      </c>
      <c r="D240" s="12" t="s">
        <v>15</v>
      </c>
      <c r="E240" s="11">
        <v>3000</v>
      </c>
      <c r="F240" s="26"/>
      <c r="G240" s="26"/>
      <c r="H240" s="6">
        <f t="shared" si="3"/>
        <v>3000</v>
      </c>
    </row>
    <row r="241" spans="1:8" ht="38.25">
      <c r="A241" s="10"/>
      <c r="B241" s="10"/>
      <c r="C241" s="10" t="s">
        <v>72</v>
      </c>
      <c r="D241" s="12" t="s">
        <v>73</v>
      </c>
      <c r="E241" s="11">
        <v>100</v>
      </c>
      <c r="F241" s="26"/>
      <c r="G241" s="26"/>
      <c r="H241" s="6">
        <f t="shared" si="3"/>
        <v>100</v>
      </c>
    </row>
    <row r="242" spans="1:8" ht="38.25">
      <c r="A242" s="10"/>
      <c r="B242" s="10"/>
      <c r="C242" s="10" t="s">
        <v>74</v>
      </c>
      <c r="D242" s="12" t="s">
        <v>75</v>
      </c>
      <c r="E242" s="11">
        <v>2000</v>
      </c>
      <c r="F242" s="26"/>
      <c r="G242" s="26"/>
      <c r="H242" s="6">
        <f t="shared" si="3"/>
        <v>2000</v>
      </c>
    </row>
    <row r="243" spans="1:8" ht="12.75">
      <c r="A243" s="10"/>
      <c r="B243" s="10"/>
      <c r="C243" s="10" t="s">
        <v>47</v>
      </c>
      <c r="D243" s="12" t="s">
        <v>48</v>
      </c>
      <c r="E243" s="11">
        <v>400</v>
      </c>
      <c r="F243" s="26"/>
      <c r="G243" s="26"/>
      <c r="H243" s="6">
        <f t="shared" si="3"/>
        <v>400</v>
      </c>
    </row>
    <row r="244" spans="1:8" ht="25.5">
      <c r="A244" s="10"/>
      <c r="B244" s="10"/>
      <c r="C244" s="10" t="s">
        <v>49</v>
      </c>
      <c r="D244" s="12" t="s">
        <v>50</v>
      </c>
      <c r="E244" s="11">
        <v>1285</v>
      </c>
      <c r="F244" s="26"/>
      <c r="G244" s="26"/>
      <c r="H244" s="6">
        <f t="shared" si="3"/>
        <v>1285</v>
      </c>
    </row>
    <row r="245" spans="1:8" ht="38.25">
      <c r="A245" s="10"/>
      <c r="B245" s="10"/>
      <c r="C245" s="10" t="s">
        <v>51</v>
      </c>
      <c r="D245" s="12" t="s">
        <v>52</v>
      </c>
      <c r="E245" s="11">
        <v>400</v>
      </c>
      <c r="F245" s="26"/>
      <c r="G245" s="26"/>
      <c r="H245" s="6">
        <f t="shared" si="3"/>
        <v>400</v>
      </c>
    </row>
    <row r="246" spans="1:8" ht="38.25">
      <c r="A246" s="10"/>
      <c r="B246" s="10"/>
      <c r="C246" s="10" t="s">
        <v>82</v>
      </c>
      <c r="D246" s="12" t="s">
        <v>83</v>
      </c>
      <c r="E246" s="11">
        <v>800</v>
      </c>
      <c r="F246" s="26"/>
      <c r="G246" s="26"/>
      <c r="H246" s="6">
        <f t="shared" si="3"/>
        <v>800</v>
      </c>
    </row>
    <row r="247" spans="1:8" ht="38.25">
      <c r="A247" s="10"/>
      <c r="B247" s="10"/>
      <c r="C247" s="10" t="s">
        <v>84</v>
      </c>
      <c r="D247" s="12" t="s">
        <v>85</v>
      </c>
      <c r="E247" s="11">
        <v>1000</v>
      </c>
      <c r="F247" s="26"/>
      <c r="G247" s="26"/>
      <c r="H247" s="6">
        <f t="shared" si="3"/>
        <v>1000</v>
      </c>
    </row>
    <row r="248" spans="1:8" ht="66" customHeight="1">
      <c r="A248" s="10"/>
      <c r="B248" s="10" t="s">
        <v>155</v>
      </c>
      <c r="C248" s="10"/>
      <c r="D248" s="12" t="s">
        <v>156</v>
      </c>
      <c r="E248" s="11">
        <f>SUM(E249)</f>
        <v>6900</v>
      </c>
      <c r="F248" s="11">
        <f>SUM(F249)</f>
        <v>0</v>
      </c>
      <c r="G248" s="11">
        <f>SUM(G249)</f>
        <v>0</v>
      </c>
      <c r="H248" s="6">
        <f t="shared" si="3"/>
        <v>6900</v>
      </c>
    </row>
    <row r="249" spans="1:8" ht="25.5">
      <c r="A249" s="10"/>
      <c r="B249" s="10"/>
      <c r="C249" s="10" t="s">
        <v>157</v>
      </c>
      <c r="D249" s="12" t="s">
        <v>158</v>
      </c>
      <c r="E249" s="11">
        <v>6900</v>
      </c>
      <c r="F249" s="26"/>
      <c r="G249" s="26"/>
      <c r="H249" s="6">
        <f t="shared" si="3"/>
        <v>6900</v>
      </c>
    </row>
    <row r="250" spans="1:8" ht="38.25">
      <c r="A250" s="10"/>
      <c r="B250" s="10" t="s">
        <v>159</v>
      </c>
      <c r="C250" s="10"/>
      <c r="D250" s="12" t="s">
        <v>160</v>
      </c>
      <c r="E250" s="11">
        <f>SUM(E251)</f>
        <v>207500</v>
      </c>
      <c r="F250" s="11">
        <f>SUM(F251)</f>
        <v>0</v>
      </c>
      <c r="G250" s="11">
        <f>SUM(G251)</f>
        <v>0</v>
      </c>
      <c r="H250" s="6">
        <f t="shared" si="3"/>
        <v>207500</v>
      </c>
    </row>
    <row r="251" spans="1:8" ht="12.75">
      <c r="A251" s="10"/>
      <c r="B251" s="10"/>
      <c r="C251" s="10" t="s">
        <v>153</v>
      </c>
      <c r="D251" s="12" t="s">
        <v>154</v>
      </c>
      <c r="E251" s="11">
        <v>207500</v>
      </c>
      <c r="F251" s="26"/>
      <c r="G251" s="26"/>
      <c r="H251" s="6">
        <f t="shared" si="3"/>
        <v>207500</v>
      </c>
    </row>
    <row r="252" spans="1:8" ht="12.75">
      <c r="A252" s="10"/>
      <c r="B252" s="10" t="s">
        <v>161</v>
      </c>
      <c r="C252" s="10"/>
      <c r="D252" s="12" t="s">
        <v>162</v>
      </c>
      <c r="E252" s="11">
        <f>SUM(E253)</f>
        <v>80000</v>
      </c>
      <c r="F252" s="11">
        <f>SUM(F253)</f>
        <v>0</v>
      </c>
      <c r="G252" s="11">
        <f>SUM(G253)</f>
        <v>0</v>
      </c>
      <c r="H252" s="6">
        <f t="shared" si="3"/>
        <v>80000</v>
      </c>
    </row>
    <row r="253" spans="1:8" ht="12.75">
      <c r="A253" s="10"/>
      <c r="B253" s="10"/>
      <c r="C253" s="10" t="s">
        <v>153</v>
      </c>
      <c r="D253" s="12" t="s">
        <v>154</v>
      </c>
      <c r="E253" s="11">
        <v>80000</v>
      </c>
      <c r="F253" s="26"/>
      <c r="G253" s="26"/>
      <c r="H253" s="6">
        <f t="shared" si="3"/>
        <v>80000</v>
      </c>
    </row>
    <row r="254" spans="1:8" ht="25.5">
      <c r="A254" s="10"/>
      <c r="B254" s="10" t="s">
        <v>163</v>
      </c>
      <c r="C254" s="10"/>
      <c r="D254" s="12" t="s">
        <v>164</v>
      </c>
      <c r="E254" s="11">
        <f>SUM(E255:E257)</f>
        <v>13300</v>
      </c>
      <c r="F254" s="11">
        <f>SUM(F255:F257)</f>
        <v>0</v>
      </c>
      <c r="G254" s="11">
        <f>SUM(G255:G257)</f>
        <v>0</v>
      </c>
      <c r="H254" s="6">
        <f t="shared" si="3"/>
        <v>13300</v>
      </c>
    </row>
    <row r="255" spans="1:8" ht="25.5">
      <c r="A255" s="10"/>
      <c r="B255" s="10"/>
      <c r="C255" s="10" t="s">
        <v>43</v>
      </c>
      <c r="D255" s="12" t="s">
        <v>165</v>
      </c>
      <c r="E255" s="11">
        <v>0</v>
      </c>
      <c r="F255" s="26"/>
      <c r="G255" s="26"/>
      <c r="H255" s="6">
        <f t="shared" si="3"/>
        <v>0</v>
      </c>
    </row>
    <row r="256" spans="1:8" ht="12.75">
      <c r="A256" s="10"/>
      <c r="B256" s="10"/>
      <c r="C256" s="10" t="s">
        <v>45</v>
      </c>
      <c r="D256" s="12" t="s">
        <v>46</v>
      </c>
      <c r="E256" s="11">
        <v>0</v>
      </c>
      <c r="F256" s="26"/>
      <c r="G256" s="26"/>
      <c r="H256" s="6">
        <f t="shared" si="3"/>
        <v>0</v>
      </c>
    </row>
    <row r="257" spans="1:8" ht="12.75">
      <c r="A257" s="10"/>
      <c r="B257" s="10"/>
      <c r="C257" s="10" t="s">
        <v>63</v>
      </c>
      <c r="D257" s="12" t="s">
        <v>64</v>
      </c>
      <c r="E257" s="11">
        <v>13300</v>
      </c>
      <c r="F257" s="26"/>
      <c r="G257" s="26"/>
      <c r="H257" s="6">
        <f t="shared" si="3"/>
        <v>13300</v>
      </c>
    </row>
    <row r="258" spans="1:8" ht="12.75">
      <c r="A258" s="10"/>
      <c r="B258" s="10" t="s">
        <v>166</v>
      </c>
      <c r="C258" s="10"/>
      <c r="D258" s="12" t="s">
        <v>167</v>
      </c>
      <c r="E258" s="11">
        <f>SUM(E259:E274)</f>
        <v>289880</v>
      </c>
      <c r="F258" s="11">
        <f>SUM(F259:F274)</f>
        <v>0</v>
      </c>
      <c r="G258" s="11">
        <f>SUM(G259:G274)</f>
        <v>0</v>
      </c>
      <c r="H258" s="6">
        <f t="shared" si="3"/>
        <v>289880</v>
      </c>
    </row>
    <row r="259" spans="1:8" ht="25.5">
      <c r="A259" s="10"/>
      <c r="B259" s="10"/>
      <c r="C259" s="10" t="s">
        <v>39</v>
      </c>
      <c r="D259" s="12" t="s">
        <v>40</v>
      </c>
      <c r="E259" s="11">
        <v>209704</v>
      </c>
      <c r="F259" s="26"/>
      <c r="G259" s="26"/>
      <c r="H259" s="6">
        <f t="shared" si="3"/>
        <v>209704</v>
      </c>
    </row>
    <row r="260" spans="1:8" ht="12.75">
      <c r="A260" s="10"/>
      <c r="B260" s="10"/>
      <c r="C260" s="10" t="s">
        <v>41</v>
      </c>
      <c r="D260" s="12" t="s">
        <v>42</v>
      </c>
      <c r="E260" s="11">
        <v>13797</v>
      </c>
      <c r="F260" s="26"/>
      <c r="G260" s="26"/>
      <c r="H260" s="6">
        <f t="shared" si="3"/>
        <v>13797</v>
      </c>
    </row>
    <row r="261" spans="1:8" ht="25.5">
      <c r="A261" s="10"/>
      <c r="B261" s="10"/>
      <c r="C261" s="10" t="s">
        <v>43</v>
      </c>
      <c r="D261" s="12" t="s">
        <v>44</v>
      </c>
      <c r="E261" s="11">
        <v>36960</v>
      </c>
      <c r="F261" s="26"/>
      <c r="G261" s="26"/>
      <c r="H261" s="6">
        <f t="shared" si="3"/>
        <v>36960</v>
      </c>
    </row>
    <row r="262" spans="1:8" ht="12.75">
      <c r="A262" s="10"/>
      <c r="B262" s="10"/>
      <c r="C262" s="10" t="s">
        <v>45</v>
      </c>
      <c r="D262" s="12" t="s">
        <v>46</v>
      </c>
      <c r="E262" s="11">
        <v>5514</v>
      </c>
      <c r="F262" s="26"/>
      <c r="G262" s="26"/>
      <c r="H262" s="6">
        <f t="shared" si="3"/>
        <v>5514</v>
      </c>
    </row>
    <row r="263" spans="1:8" ht="12.75">
      <c r="A263" s="10"/>
      <c r="B263" s="10"/>
      <c r="C263" s="10" t="s">
        <v>63</v>
      </c>
      <c r="D263" s="12" t="s">
        <v>64</v>
      </c>
      <c r="E263" s="11">
        <v>0</v>
      </c>
      <c r="F263" s="26"/>
      <c r="G263" s="26"/>
      <c r="H263" s="6">
        <f t="shared" si="3"/>
        <v>0</v>
      </c>
    </row>
    <row r="264" spans="1:8" ht="12.75">
      <c r="A264" s="10"/>
      <c r="B264" s="10"/>
      <c r="C264" s="10" t="s">
        <v>12</v>
      </c>
      <c r="D264" s="12" t="s">
        <v>65</v>
      </c>
      <c r="E264" s="11">
        <v>1000</v>
      </c>
      <c r="F264" s="26"/>
      <c r="G264" s="26"/>
      <c r="H264" s="6">
        <f t="shared" si="3"/>
        <v>1000</v>
      </c>
    </row>
    <row r="265" spans="1:8" ht="38.25">
      <c r="A265" s="10"/>
      <c r="B265" s="10"/>
      <c r="C265" s="10" t="s">
        <v>66</v>
      </c>
      <c r="D265" s="12" t="s">
        <v>168</v>
      </c>
      <c r="E265" s="11">
        <v>400</v>
      </c>
      <c r="F265" s="26"/>
      <c r="G265" s="26"/>
      <c r="H265" s="6">
        <f t="shared" si="3"/>
        <v>400</v>
      </c>
    </row>
    <row r="266" spans="1:8" ht="12.75">
      <c r="A266" s="10"/>
      <c r="B266" s="10"/>
      <c r="C266" s="10" t="s">
        <v>68</v>
      </c>
      <c r="D266" s="12" t="s">
        <v>69</v>
      </c>
      <c r="E266" s="11">
        <v>240</v>
      </c>
      <c r="F266" s="26"/>
      <c r="G266" s="26"/>
      <c r="H266" s="6">
        <f t="shared" si="3"/>
        <v>240</v>
      </c>
    </row>
    <row r="267" spans="1:8" ht="12.75">
      <c r="A267" s="10"/>
      <c r="B267" s="10"/>
      <c r="C267" s="10" t="s">
        <v>14</v>
      </c>
      <c r="D267" s="12" t="s">
        <v>15</v>
      </c>
      <c r="E267" s="11">
        <v>8824</v>
      </c>
      <c r="F267" s="26"/>
      <c r="G267" s="26"/>
      <c r="H267" s="6">
        <f t="shared" si="3"/>
        <v>8824</v>
      </c>
    </row>
    <row r="268" spans="1:8" ht="38.25">
      <c r="A268" s="10"/>
      <c r="B268" s="10"/>
      <c r="C268" s="10" t="s">
        <v>72</v>
      </c>
      <c r="D268" s="12" t="s">
        <v>73</v>
      </c>
      <c r="E268" s="11">
        <v>0</v>
      </c>
      <c r="F268" s="26"/>
      <c r="G268" s="26"/>
      <c r="H268" s="6">
        <f t="shared" si="3"/>
        <v>0</v>
      </c>
    </row>
    <row r="269" spans="1:8" ht="38.25">
      <c r="A269" s="10"/>
      <c r="B269" s="10"/>
      <c r="C269" s="10" t="s">
        <v>74</v>
      </c>
      <c r="D269" s="12" t="s">
        <v>75</v>
      </c>
      <c r="E269" s="11">
        <v>3800</v>
      </c>
      <c r="F269" s="26"/>
      <c r="G269" s="26"/>
      <c r="H269" s="6">
        <f t="shared" si="3"/>
        <v>3800</v>
      </c>
    </row>
    <row r="270" spans="1:8" ht="12.75">
      <c r="A270" s="10"/>
      <c r="B270" s="10"/>
      <c r="C270" s="10" t="s">
        <v>47</v>
      </c>
      <c r="D270" s="12" t="s">
        <v>48</v>
      </c>
      <c r="E270" s="11">
        <v>3000</v>
      </c>
      <c r="F270" s="26"/>
      <c r="G270" s="26"/>
      <c r="H270" s="6">
        <f t="shared" si="3"/>
        <v>3000</v>
      </c>
    </row>
    <row r="271" spans="1:8" ht="25.5">
      <c r="A271" s="10"/>
      <c r="B271" s="10"/>
      <c r="C271" s="10" t="s">
        <v>49</v>
      </c>
      <c r="D271" s="12" t="s">
        <v>50</v>
      </c>
      <c r="E271" s="11">
        <v>5441</v>
      </c>
      <c r="F271" s="26"/>
      <c r="G271" s="26"/>
      <c r="H271" s="6">
        <f t="shared" si="3"/>
        <v>5441</v>
      </c>
    </row>
    <row r="272" spans="1:8" ht="38.25">
      <c r="A272" s="10"/>
      <c r="B272" s="10"/>
      <c r="C272" s="10" t="s">
        <v>51</v>
      </c>
      <c r="D272" s="12" t="s">
        <v>52</v>
      </c>
      <c r="E272" s="11">
        <v>500</v>
      </c>
      <c r="F272" s="26"/>
      <c r="G272" s="26"/>
      <c r="H272" s="6">
        <f t="shared" si="3"/>
        <v>500</v>
      </c>
    </row>
    <row r="273" spans="1:8" ht="38.25">
      <c r="A273" s="10"/>
      <c r="B273" s="10"/>
      <c r="C273" s="10" t="s">
        <v>82</v>
      </c>
      <c r="D273" s="12" t="s">
        <v>83</v>
      </c>
      <c r="E273" s="11">
        <v>300</v>
      </c>
      <c r="F273" s="26"/>
      <c r="G273" s="26"/>
      <c r="H273" s="6">
        <f t="shared" si="3"/>
        <v>300</v>
      </c>
    </row>
    <row r="274" spans="1:8" ht="38.25">
      <c r="A274" s="10"/>
      <c r="B274" s="10"/>
      <c r="C274" s="10" t="s">
        <v>84</v>
      </c>
      <c r="D274" s="12" t="s">
        <v>85</v>
      </c>
      <c r="E274" s="11">
        <v>400</v>
      </c>
      <c r="F274" s="26"/>
      <c r="G274" s="26"/>
      <c r="H274" s="6">
        <f t="shared" si="3"/>
        <v>400</v>
      </c>
    </row>
    <row r="275" spans="1:8" ht="12.75">
      <c r="A275" s="10"/>
      <c r="B275" s="10" t="s">
        <v>169</v>
      </c>
      <c r="C275" s="10"/>
      <c r="D275" s="12" t="s">
        <v>11</v>
      </c>
      <c r="E275" s="11">
        <f>SUM(E276:E280)</f>
        <v>339600</v>
      </c>
      <c r="F275" s="11">
        <f>SUM(F276:F280)</f>
        <v>0</v>
      </c>
      <c r="G275" s="11">
        <f>SUM(G276:G280)</f>
        <v>0</v>
      </c>
      <c r="H275" s="6">
        <f t="shared" si="3"/>
        <v>339600</v>
      </c>
    </row>
    <row r="276" spans="1:8" ht="12.75">
      <c r="A276" s="10"/>
      <c r="B276" s="10"/>
      <c r="C276" s="10" t="s">
        <v>153</v>
      </c>
      <c r="D276" s="12" t="s">
        <v>154</v>
      </c>
      <c r="E276" s="11">
        <v>50000</v>
      </c>
      <c r="F276" s="26"/>
      <c r="G276" s="26"/>
      <c r="H276" s="6">
        <f t="shared" si="3"/>
        <v>50000</v>
      </c>
    </row>
    <row r="277" spans="1:8" ht="12.75">
      <c r="A277" s="10"/>
      <c r="B277" s="10"/>
      <c r="C277" s="10" t="s">
        <v>12</v>
      </c>
      <c r="D277" s="12" t="s">
        <v>65</v>
      </c>
      <c r="E277" s="11">
        <v>0</v>
      </c>
      <c r="F277" s="26"/>
      <c r="G277" s="26"/>
      <c r="H277" s="6">
        <f t="shared" si="3"/>
        <v>0</v>
      </c>
    </row>
    <row r="278" spans="1:8" ht="12.75">
      <c r="A278" s="10"/>
      <c r="B278" s="10"/>
      <c r="C278" s="10" t="s">
        <v>14</v>
      </c>
      <c r="D278" s="12" t="s">
        <v>15</v>
      </c>
      <c r="E278" s="11">
        <v>3500</v>
      </c>
      <c r="F278" s="26"/>
      <c r="G278" s="26"/>
      <c r="H278" s="6">
        <f t="shared" si="3"/>
        <v>3500</v>
      </c>
    </row>
    <row r="279" spans="1:8" ht="12.75">
      <c r="A279" s="10"/>
      <c r="B279" s="10"/>
      <c r="C279" s="10" t="s">
        <v>230</v>
      </c>
      <c r="D279" s="12" t="s">
        <v>15</v>
      </c>
      <c r="E279" s="11">
        <v>145000</v>
      </c>
      <c r="F279" s="26"/>
      <c r="G279" s="26"/>
      <c r="H279" s="6">
        <f t="shared" si="3"/>
        <v>145000</v>
      </c>
    </row>
    <row r="280" spans="1:8" ht="41.25" customHeight="1">
      <c r="A280" s="10"/>
      <c r="B280" s="10"/>
      <c r="C280" s="10" t="s">
        <v>170</v>
      </c>
      <c r="D280" s="12" t="s">
        <v>171</v>
      </c>
      <c r="E280" s="11">
        <v>141100</v>
      </c>
      <c r="F280" s="26"/>
      <c r="G280" s="26"/>
      <c r="H280" s="6">
        <f aca="true" t="shared" si="4" ref="H280:H324">E280-F280+G280</f>
        <v>141100</v>
      </c>
    </row>
    <row r="281" spans="1:8" ht="25.5">
      <c r="A281" s="13" t="s">
        <v>172</v>
      </c>
      <c r="B281" s="13"/>
      <c r="C281" s="13"/>
      <c r="D281" s="14" t="s">
        <v>173</v>
      </c>
      <c r="E281" s="15">
        <f>E282+E289+E292</f>
        <v>198504</v>
      </c>
      <c r="F281" s="15">
        <f>F282+F289+F292</f>
        <v>0</v>
      </c>
      <c r="G281" s="15">
        <f>G282+G289+G292</f>
        <v>60327</v>
      </c>
      <c r="H281" s="9">
        <f t="shared" si="4"/>
        <v>258831</v>
      </c>
    </row>
    <row r="282" spans="1:8" ht="12.75">
      <c r="A282" s="13"/>
      <c r="B282" s="10" t="s">
        <v>174</v>
      </c>
      <c r="C282" s="13"/>
      <c r="D282" s="12" t="s">
        <v>175</v>
      </c>
      <c r="E282" s="11">
        <f>SUM(E283:E288)</f>
        <v>187433</v>
      </c>
      <c r="F282" s="11">
        <f>SUM(F283:F288)</f>
        <v>0</v>
      </c>
      <c r="G282" s="11">
        <f>SUM(G283:G288)</f>
        <v>0</v>
      </c>
      <c r="H282" s="6">
        <f t="shared" si="4"/>
        <v>187433</v>
      </c>
    </row>
    <row r="283" spans="1:8" ht="25.5">
      <c r="A283" s="13"/>
      <c r="B283" s="13"/>
      <c r="C283" s="10" t="s">
        <v>59</v>
      </c>
      <c r="D283" s="12" t="s">
        <v>60</v>
      </c>
      <c r="E283" s="11">
        <v>12600</v>
      </c>
      <c r="F283" s="26"/>
      <c r="G283" s="26"/>
      <c r="H283" s="6">
        <f t="shared" si="4"/>
        <v>12600</v>
      </c>
    </row>
    <row r="284" spans="1:8" ht="25.5">
      <c r="A284" s="13"/>
      <c r="B284" s="13"/>
      <c r="C284" s="10" t="s">
        <v>39</v>
      </c>
      <c r="D284" s="12" t="s">
        <v>40</v>
      </c>
      <c r="E284" s="11">
        <v>130120</v>
      </c>
      <c r="F284" s="26"/>
      <c r="G284" s="26"/>
      <c r="H284" s="6">
        <f t="shared" si="4"/>
        <v>130120</v>
      </c>
    </row>
    <row r="285" spans="1:8" ht="12.75">
      <c r="A285" s="10"/>
      <c r="B285" s="10"/>
      <c r="C285" s="10" t="s">
        <v>41</v>
      </c>
      <c r="D285" s="12" t="s">
        <v>42</v>
      </c>
      <c r="E285" s="11">
        <v>9450</v>
      </c>
      <c r="F285" s="26"/>
      <c r="G285" s="26"/>
      <c r="H285" s="6">
        <f t="shared" si="4"/>
        <v>9450</v>
      </c>
    </row>
    <row r="286" spans="1:8" ht="25.5">
      <c r="A286" s="10"/>
      <c r="B286" s="10"/>
      <c r="C286" s="10" t="s">
        <v>142</v>
      </c>
      <c r="D286" s="12" t="s">
        <v>44</v>
      </c>
      <c r="E286" s="11">
        <v>24233</v>
      </c>
      <c r="F286" s="26"/>
      <c r="G286" s="26"/>
      <c r="H286" s="6">
        <f t="shared" si="4"/>
        <v>24233</v>
      </c>
    </row>
    <row r="287" spans="1:8" ht="12.75">
      <c r="A287" s="10"/>
      <c r="B287" s="10"/>
      <c r="C287" s="10" t="s">
        <v>45</v>
      </c>
      <c r="D287" s="12" t="s">
        <v>46</v>
      </c>
      <c r="E287" s="11">
        <v>4185</v>
      </c>
      <c r="F287" s="26"/>
      <c r="G287" s="26"/>
      <c r="H287" s="6">
        <f t="shared" si="4"/>
        <v>4185</v>
      </c>
    </row>
    <row r="288" spans="1:8" ht="25.5">
      <c r="A288" s="10"/>
      <c r="B288" s="10"/>
      <c r="C288" s="10" t="s">
        <v>49</v>
      </c>
      <c r="D288" s="12" t="s">
        <v>50</v>
      </c>
      <c r="E288" s="11">
        <v>6845</v>
      </c>
      <c r="F288" s="26"/>
      <c r="G288" s="26"/>
      <c r="H288" s="6">
        <f t="shared" si="4"/>
        <v>6845</v>
      </c>
    </row>
    <row r="289" spans="1:8" ht="12.75">
      <c r="A289" s="10"/>
      <c r="B289" s="10" t="s">
        <v>176</v>
      </c>
      <c r="C289" s="10"/>
      <c r="D289" s="12" t="s">
        <v>177</v>
      </c>
      <c r="E289" s="11">
        <f>SUM(E290:E291)</f>
        <v>10000</v>
      </c>
      <c r="F289" s="11">
        <f>SUM(F290:F291)</f>
        <v>0</v>
      </c>
      <c r="G289" s="11">
        <f>SUM(G290:G291)</f>
        <v>60327</v>
      </c>
      <c r="H289" s="6">
        <f t="shared" si="4"/>
        <v>70327</v>
      </c>
    </row>
    <row r="290" spans="1:8" ht="12.75">
      <c r="A290" s="10"/>
      <c r="B290" s="10"/>
      <c r="C290" s="10" t="s">
        <v>178</v>
      </c>
      <c r="D290" s="12" t="s">
        <v>179</v>
      </c>
      <c r="E290" s="11">
        <v>10000</v>
      </c>
      <c r="F290" s="26">
        <v>0</v>
      </c>
      <c r="G290" s="30">
        <v>60327</v>
      </c>
      <c r="H290" s="6">
        <f t="shared" si="4"/>
        <v>70327</v>
      </c>
    </row>
    <row r="291" spans="1:8" ht="12.75">
      <c r="A291" s="10"/>
      <c r="B291" s="10"/>
      <c r="C291" s="10" t="s">
        <v>180</v>
      </c>
      <c r="D291" s="12" t="s">
        <v>181</v>
      </c>
      <c r="E291" s="11">
        <v>0</v>
      </c>
      <c r="F291" s="26"/>
      <c r="G291" s="26"/>
      <c r="H291" s="6">
        <f t="shared" si="4"/>
        <v>0</v>
      </c>
    </row>
    <row r="292" spans="1:8" ht="25.5">
      <c r="A292" s="10"/>
      <c r="B292" s="10" t="s">
        <v>182</v>
      </c>
      <c r="C292" s="10"/>
      <c r="D292" s="12" t="s">
        <v>138</v>
      </c>
      <c r="E292" s="11">
        <f>SUM(E293:E294)</f>
        <v>1071</v>
      </c>
      <c r="F292" s="11">
        <f>SUM(F293:F294)</f>
        <v>0</v>
      </c>
      <c r="G292" s="11">
        <f>SUM(G293:G294)</f>
        <v>0</v>
      </c>
      <c r="H292" s="6">
        <f t="shared" si="4"/>
        <v>1071</v>
      </c>
    </row>
    <row r="293" spans="1:8" ht="12.75">
      <c r="A293" s="10"/>
      <c r="B293" s="10"/>
      <c r="C293" s="10" t="s">
        <v>14</v>
      </c>
      <c r="D293" s="12" t="s">
        <v>15</v>
      </c>
      <c r="E293" s="11">
        <v>1071</v>
      </c>
      <c r="F293" s="26"/>
      <c r="G293" s="26"/>
      <c r="H293" s="6">
        <f t="shared" si="4"/>
        <v>1071</v>
      </c>
    </row>
    <row r="294" spans="1:8" ht="12.75">
      <c r="A294" s="10"/>
      <c r="B294" s="10"/>
      <c r="C294" s="10" t="s">
        <v>47</v>
      </c>
      <c r="D294" s="12" t="s">
        <v>183</v>
      </c>
      <c r="E294" s="11">
        <v>0</v>
      </c>
      <c r="F294" s="26"/>
      <c r="G294" s="26"/>
      <c r="H294" s="6">
        <f t="shared" si="4"/>
        <v>0</v>
      </c>
    </row>
    <row r="295" spans="1:8" ht="25.5">
      <c r="A295" s="13" t="s">
        <v>184</v>
      </c>
      <c r="B295" s="13"/>
      <c r="C295" s="13"/>
      <c r="D295" s="14" t="s">
        <v>185</v>
      </c>
      <c r="E295" s="15">
        <f>E296+E298+E300+E304+E306</f>
        <v>378000</v>
      </c>
      <c r="F295" s="15">
        <f>F296+F298+F300+F304+F306</f>
        <v>0</v>
      </c>
      <c r="G295" s="15">
        <f>G296+G298+G300+G304+G306</f>
        <v>10000</v>
      </c>
      <c r="H295" s="9">
        <f t="shared" si="4"/>
        <v>388000</v>
      </c>
    </row>
    <row r="296" spans="1:8" ht="12.75">
      <c r="A296" s="10"/>
      <c r="B296" s="10" t="s">
        <v>186</v>
      </c>
      <c r="C296" s="10"/>
      <c r="D296" s="12" t="s">
        <v>187</v>
      </c>
      <c r="E296" s="11">
        <f>SUM(E297)</f>
        <v>21000</v>
      </c>
      <c r="F296" s="11">
        <f>SUM(F297)</f>
        <v>0</v>
      </c>
      <c r="G296" s="11">
        <f>SUM(G297)</f>
        <v>6000</v>
      </c>
      <c r="H296" s="6">
        <f t="shared" si="4"/>
        <v>27000</v>
      </c>
    </row>
    <row r="297" spans="1:8" ht="12.75">
      <c r="A297" s="10"/>
      <c r="B297" s="10"/>
      <c r="C297" s="10" t="s">
        <v>14</v>
      </c>
      <c r="D297" s="12" t="s">
        <v>15</v>
      </c>
      <c r="E297" s="11">
        <v>21000</v>
      </c>
      <c r="F297" s="26"/>
      <c r="G297" s="26">
        <v>6000</v>
      </c>
      <c r="H297" s="6">
        <f t="shared" si="4"/>
        <v>27000</v>
      </c>
    </row>
    <row r="298" spans="1:8" ht="25.5">
      <c r="A298" s="10"/>
      <c r="B298" s="10" t="s">
        <v>188</v>
      </c>
      <c r="C298" s="10"/>
      <c r="D298" s="12" t="s">
        <v>189</v>
      </c>
      <c r="E298" s="11">
        <f>SUM(E299)</f>
        <v>4000</v>
      </c>
      <c r="F298" s="11">
        <f>SUM(F299)</f>
        <v>0</v>
      </c>
      <c r="G298" s="11">
        <f>SUM(G299)</f>
        <v>4000</v>
      </c>
      <c r="H298" s="6">
        <f t="shared" si="4"/>
        <v>8000</v>
      </c>
    </row>
    <row r="299" spans="1:8" ht="12.75">
      <c r="A299" s="10"/>
      <c r="B299" s="10"/>
      <c r="C299" s="10" t="s">
        <v>14</v>
      </c>
      <c r="D299" s="12" t="s">
        <v>15</v>
      </c>
      <c r="E299" s="11">
        <v>4000</v>
      </c>
      <c r="F299" s="26">
        <v>0</v>
      </c>
      <c r="G299" s="26">
        <v>4000</v>
      </c>
      <c r="H299" s="6">
        <f t="shared" si="4"/>
        <v>8000</v>
      </c>
    </row>
    <row r="300" spans="1:8" ht="12.75">
      <c r="A300" s="10"/>
      <c r="B300" s="10" t="s">
        <v>190</v>
      </c>
      <c r="C300" s="10"/>
      <c r="D300" s="12" t="s">
        <v>191</v>
      </c>
      <c r="E300" s="11">
        <v>221571</v>
      </c>
      <c r="F300" s="11">
        <v>0</v>
      </c>
      <c r="G300" s="11">
        <f>SUM(G301:G303)</f>
        <v>0</v>
      </c>
      <c r="H300" s="6">
        <f t="shared" si="4"/>
        <v>221571</v>
      </c>
    </row>
    <row r="301" spans="1:8" ht="12.75">
      <c r="A301" s="10"/>
      <c r="B301" s="10"/>
      <c r="C301" s="10" t="s">
        <v>12</v>
      </c>
      <c r="D301" s="12" t="s">
        <v>65</v>
      </c>
      <c r="E301" s="11">
        <v>42000</v>
      </c>
      <c r="F301" s="26"/>
      <c r="G301" s="26"/>
      <c r="H301" s="6">
        <f t="shared" si="4"/>
        <v>42000</v>
      </c>
    </row>
    <row r="302" spans="1:8" ht="12.75">
      <c r="A302" s="10"/>
      <c r="B302" s="10"/>
      <c r="C302" s="10" t="s">
        <v>31</v>
      </c>
      <c r="D302" s="12" t="s">
        <v>32</v>
      </c>
      <c r="E302" s="11">
        <v>134571</v>
      </c>
      <c r="F302" s="26">
        <v>0</v>
      </c>
      <c r="G302" s="26"/>
      <c r="H302" s="6">
        <f t="shared" si="4"/>
        <v>134571</v>
      </c>
    </row>
    <row r="303" spans="1:8" ht="12.75">
      <c r="A303" s="10"/>
      <c r="B303" s="10"/>
      <c r="C303" s="10" t="s">
        <v>14</v>
      </c>
      <c r="D303" s="12" t="s">
        <v>15</v>
      </c>
      <c r="E303" s="11">
        <v>45000</v>
      </c>
      <c r="F303" s="26"/>
      <c r="G303" s="26"/>
      <c r="H303" s="6">
        <f t="shared" si="4"/>
        <v>45000</v>
      </c>
    </row>
    <row r="304" spans="1:8" ht="12.75">
      <c r="A304" s="10"/>
      <c r="B304" s="10" t="s">
        <v>192</v>
      </c>
      <c r="C304" s="10"/>
      <c r="D304" s="12" t="s">
        <v>193</v>
      </c>
      <c r="E304" s="11">
        <f>SUM(E305)</f>
        <v>91000</v>
      </c>
      <c r="F304" s="11">
        <f>SUM(F305)</f>
        <v>0</v>
      </c>
      <c r="G304" s="11">
        <f>SUM(G305)</f>
        <v>0</v>
      </c>
      <c r="H304" s="6">
        <f t="shared" si="4"/>
        <v>91000</v>
      </c>
    </row>
    <row r="305" spans="1:8" ht="25.5">
      <c r="A305" s="10"/>
      <c r="B305" s="10"/>
      <c r="C305" s="10" t="s">
        <v>194</v>
      </c>
      <c r="D305" s="12" t="s">
        <v>195</v>
      </c>
      <c r="E305" s="11">
        <v>91000</v>
      </c>
      <c r="F305" s="26"/>
      <c r="G305" s="26"/>
      <c r="H305" s="6">
        <f t="shared" si="4"/>
        <v>91000</v>
      </c>
    </row>
    <row r="306" spans="1:8" ht="12.75">
      <c r="A306" s="10"/>
      <c r="B306" s="10" t="s">
        <v>196</v>
      </c>
      <c r="C306" s="10"/>
      <c r="D306" s="12" t="s">
        <v>11</v>
      </c>
      <c r="E306" s="11">
        <f>SUM(E307:E309)</f>
        <v>40429</v>
      </c>
      <c r="F306" s="11">
        <f>SUM(F307:F309)</f>
        <v>0</v>
      </c>
      <c r="G306" s="11">
        <f>SUM(G307:G309)</f>
        <v>0</v>
      </c>
      <c r="H306" s="6">
        <f t="shared" si="4"/>
        <v>40429</v>
      </c>
    </row>
    <row r="307" spans="1:8" ht="12.75">
      <c r="A307" s="10"/>
      <c r="B307" s="10"/>
      <c r="C307" s="10" t="s">
        <v>12</v>
      </c>
      <c r="D307" s="12" t="s">
        <v>65</v>
      </c>
      <c r="E307" s="11">
        <v>17000</v>
      </c>
      <c r="F307" s="26"/>
      <c r="G307" s="26"/>
      <c r="H307" s="6">
        <f t="shared" si="4"/>
        <v>17000</v>
      </c>
    </row>
    <row r="308" spans="1:8" ht="12.75">
      <c r="A308" s="10"/>
      <c r="B308" s="10"/>
      <c r="C308" s="10" t="s">
        <v>14</v>
      </c>
      <c r="D308" s="12" t="s">
        <v>15</v>
      </c>
      <c r="E308" s="11">
        <v>0</v>
      </c>
      <c r="F308" s="26"/>
      <c r="G308" s="26"/>
      <c r="H308" s="6">
        <f t="shared" si="4"/>
        <v>0</v>
      </c>
    </row>
    <row r="309" spans="1:8" ht="12.75">
      <c r="A309" s="10"/>
      <c r="B309" s="10"/>
      <c r="C309" s="10" t="s">
        <v>197</v>
      </c>
      <c r="D309" s="12" t="s">
        <v>198</v>
      </c>
      <c r="E309" s="11">
        <v>23429</v>
      </c>
      <c r="F309" s="26"/>
      <c r="G309" s="26">
        <v>0</v>
      </c>
      <c r="H309" s="6">
        <f t="shared" si="4"/>
        <v>23429</v>
      </c>
    </row>
    <row r="310" spans="1:8" ht="25.5">
      <c r="A310" s="13" t="s">
        <v>199</v>
      </c>
      <c r="B310" s="13"/>
      <c r="C310" s="13"/>
      <c r="D310" s="14" t="s">
        <v>200</v>
      </c>
      <c r="E310" s="15">
        <f>E311+E315</f>
        <v>255505</v>
      </c>
      <c r="F310" s="15">
        <f>F311+F315</f>
        <v>0</v>
      </c>
      <c r="G310" s="15">
        <f>G311+G315</f>
        <v>0</v>
      </c>
      <c r="H310" s="9">
        <f t="shared" si="4"/>
        <v>255505</v>
      </c>
    </row>
    <row r="311" spans="1:8" ht="25.5">
      <c r="A311" s="10"/>
      <c r="B311" s="10" t="s">
        <v>201</v>
      </c>
      <c r="C311" s="10"/>
      <c r="D311" s="12" t="s">
        <v>202</v>
      </c>
      <c r="E311" s="11">
        <f>SUM(E312:E314)</f>
        <v>139905</v>
      </c>
      <c r="F311" s="11">
        <f>SUM(F312:F314)</f>
        <v>0</v>
      </c>
      <c r="G311" s="11">
        <f>SUM(G312:G314)</f>
        <v>0</v>
      </c>
      <c r="H311" s="6">
        <f t="shared" si="4"/>
        <v>139905</v>
      </c>
    </row>
    <row r="312" spans="1:8" ht="25.5">
      <c r="A312" s="10"/>
      <c r="B312" s="10"/>
      <c r="C312" s="10" t="s">
        <v>203</v>
      </c>
      <c r="D312" s="12" t="s">
        <v>204</v>
      </c>
      <c r="E312" s="11">
        <v>135805</v>
      </c>
      <c r="F312" s="26"/>
      <c r="G312" s="26"/>
      <c r="H312" s="6">
        <f t="shared" si="4"/>
        <v>135805</v>
      </c>
    </row>
    <row r="313" spans="1:8" ht="12.75">
      <c r="A313" s="10"/>
      <c r="B313" s="10"/>
      <c r="C313" s="10" t="s">
        <v>4</v>
      </c>
      <c r="D313" s="12"/>
      <c r="E313" s="11">
        <v>2000</v>
      </c>
      <c r="F313" s="26"/>
      <c r="G313" s="26"/>
      <c r="H313" s="6">
        <f t="shared" si="4"/>
        <v>2000</v>
      </c>
    </row>
    <row r="314" spans="1:8" ht="12.75">
      <c r="A314" s="10"/>
      <c r="B314" s="10"/>
      <c r="C314" s="10" t="s">
        <v>31</v>
      </c>
      <c r="D314" s="12" t="s">
        <v>32</v>
      </c>
      <c r="E314" s="11">
        <v>2100</v>
      </c>
      <c r="F314" s="26"/>
      <c r="G314" s="26"/>
      <c r="H314" s="6">
        <f t="shared" si="4"/>
        <v>2100</v>
      </c>
    </row>
    <row r="315" spans="1:8" ht="12.75">
      <c r="A315" s="10"/>
      <c r="B315" s="10" t="s">
        <v>205</v>
      </c>
      <c r="C315" s="10"/>
      <c r="D315" s="12" t="s">
        <v>206</v>
      </c>
      <c r="E315" s="11">
        <f>SUM(E316:E317)</f>
        <v>115600</v>
      </c>
      <c r="F315" s="11">
        <f>SUM(F316:F317)</f>
        <v>0</v>
      </c>
      <c r="G315" s="11">
        <f>SUM(G316:G317)</f>
        <v>0</v>
      </c>
      <c r="H315" s="6">
        <f t="shared" si="4"/>
        <v>115600</v>
      </c>
    </row>
    <row r="316" spans="1:8" ht="25.5">
      <c r="A316" s="10"/>
      <c r="B316" s="10"/>
      <c r="C316" s="10" t="s">
        <v>203</v>
      </c>
      <c r="D316" s="12" t="s">
        <v>204</v>
      </c>
      <c r="E316" s="11">
        <v>115600</v>
      </c>
      <c r="F316" s="26"/>
      <c r="G316" s="26"/>
      <c r="H316" s="6">
        <f t="shared" si="4"/>
        <v>115600</v>
      </c>
    </row>
    <row r="317" spans="1:8" ht="12.75">
      <c r="A317" s="10"/>
      <c r="B317" s="10"/>
      <c r="C317" s="10" t="s">
        <v>31</v>
      </c>
      <c r="D317" s="12" t="s">
        <v>32</v>
      </c>
      <c r="E317" s="11">
        <v>0</v>
      </c>
      <c r="F317" s="26"/>
      <c r="G317" s="26"/>
      <c r="H317" s="6">
        <f t="shared" si="4"/>
        <v>0</v>
      </c>
    </row>
    <row r="318" spans="1:8" ht="12.75">
      <c r="A318" s="13" t="s">
        <v>207</v>
      </c>
      <c r="B318" s="13"/>
      <c r="C318" s="13"/>
      <c r="D318" s="14" t="s">
        <v>208</v>
      </c>
      <c r="E318" s="15">
        <f>E319</f>
        <v>32259</v>
      </c>
      <c r="F318" s="15">
        <f>F319</f>
        <v>0</v>
      </c>
      <c r="G318" s="15">
        <f>G319</f>
        <v>0</v>
      </c>
      <c r="H318" s="9">
        <f t="shared" si="4"/>
        <v>32259</v>
      </c>
    </row>
    <row r="319" spans="1:8" ht="25.5">
      <c r="A319" s="10"/>
      <c r="B319" s="10" t="s">
        <v>209</v>
      </c>
      <c r="C319" s="10"/>
      <c r="D319" s="12" t="s">
        <v>210</v>
      </c>
      <c r="E319" s="11">
        <f>SUM(E320:E324)</f>
        <v>32259</v>
      </c>
      <c r="F319" s="11">
        <f>SUM(F320:F324)</f>
        <v>0</v>
      </c>
      <c r="G319" s="11">
        <f>SUM(G320:G324)</f>
        <v>0</v>
      </c>
      <c r="H319" s="6">
        <f t="shared" si="4"/>
        <v>32259</v>
      </c>
    </row>
    <row r="320" spans="1:8" ht="25.5">
      <c r="A320" s="10"/>
      <c r="B320" s="10"/>
      <c r="C320" s="10" t="s">
        <v>55</v>
      </c>
      <c r="D320" s="12" t="s">
        <v>56</v>
      </c>
      <c r="E320" s="11">
        <v>10700</v>
      </c>
      <c r="F320" s="26"/>
      <c r="G320" s="26"/>
      <c r="H320" s="6">
        <f t="shared" si="4"/>
        <v>10700</v>
      </c>
    </row>
    <row r="321" spans="1:8" ht="12.75">
      <c r="A321" s="10"/>
      <c r="B321" s="10"/>
      <c r="C321" s="10" t="s">
        <v>12</v>
      </c>
      <c r="D321" s="12" t="s">
        <v>65</v>
      </c>
      <c r="E321" s="11">
        <v>10450</v>
      </c>
      <c r="F321" s="26"/>
      <c r="G321" s="26"/>
      <c r="H321" s="6">
        <f t="shared" si="4"/>
        <v>10450</v>
      </c>
    </row>
    <row r="322" spans="1:8" ht="12.75">
      <c r="A322" s="10"/>
      <c r="B322" s="10"/>
      <c r="C322" s="10" t="s">
        <v>14</v>
      </c>
      <c r="D322" s="12" t="s">
        <v>15</v>
      </c>
      <c r="E322" s="11">
        <v>4100</v>
      </c>
      <c r="F322" s="26"/>
      <c r="G322" s="26"/>
      <c r="H322" s="6">
        <f t="shared" si="4"/>
        <v>4100</v>
      </c>
    </row>
    <row r="323" spans="1:8" ht="12.75">
      <c r="A323" s="10"/>
      <c r="B323" s="10"/>
      <c r="C323" s="10" t="s">
        <v>80</v>
      </c>
      <c r="D323" s="12" t="s">
        <v>81</v>
      </c>
      <c r="E323" s="11">
        <v>7009</v>
      </c>
      <c r="F323" s="26"/>
      <c r="G323" s="26"/>
      <c r="H323" s="6">
        <f t="shared" si="4"/>
        <v>7009</v>
      </c>
    </row>
    <row r="324" spans="1:8" ht="25.5">
      <c r="A324" s="10"/>
      <c r="B324" s="10"/>
      <c r="C324" s="10" t="s">
        <v>4</v>
      </c>
      <c r="D324" s="12" t="s">
        <v>5</v>
      </c>
      <c r="E324" s="11">
        <v>0</v>
      </c>
      <c r="F324" s="26"/>
      <c r="G324" s="26"/>
      <c r="H324" s="6">
        <f t="shared" si="4"/>
        <v>0</v>
      </c>
    </row>
    <row r="325" spans="1:8" ht="12.75">
      <c r="A325" s="10"/>
      <c r="B325" s="10"/>
      <c r="C325" s="10"/>
      <c r="D325" s="12"/>
      <c r="E325" s="11"/>
      <c r="F325" s="26"/>
      <c r="G325" s="26"/>
      <c r="H325" s="26"/>
    </row>
    <row r="326" spans="1:8" ht="12.75">
      <c r="A326" s="16"/>
      <c r="B326" s="16"/>
      <c r="C326" s="16"/>
      <c r="D326" s="16"/>
      <c r="E326" s="16"/>
      <c r="F326" s="25"/>
      <c r="G326" s="25"/>
      <c r="H326" s="25"/>
    </row>
    <row r="327" spans="1:8" ht="12.75">
      <c r="A327" s="44" t="s">
        <v>211</v>
      </c>
      <c r="B327" s="45"/>
      <c r="C327" s="45"/>
      <c r="D327" s="46"/>
      <c r="E327" s="17">
        <f>E9+E21+E33+E39+E89+E92+E107+E110+E115+E231+E281+E295+E310+E318+E222</f>
        <v>15254504</v>
      </c>
      <c r="F327" s="17">
        <f>F9+F21+F33+F39+F89+F92+F107+F110+F115+F231+F281+F295+F310+F318+F222</f>
        <v>17000</v>
      </c>
      <c r="G327" s="17">
        <f>G9+G21+G33+G39+G89+G92+G107+G110+G115+G231+G281+G295+G310+G318+G222</f>
        <v>220580</v>
      </c>
      <c r="H327" s="27">
        <f>E327-F327+G327</f>
        <v>15458084</v>
      </c>
    </row>
  </sheetData>
  <sheetProtection password="CC59" sheet="1" objects="1" scenarios="1"/>
  <protectedRanges>
    <protectedRange sqref="F2:F5" name="Zakres48"/>
    <protectedRange sqref="F320:G324" name="Zakres46"/>
    <protectedRange sqref="F312:G314" name="Zakres44"/>
    <protectedRange sqref="F305:G305" name="Zakres42"/>
    <protectedRange sqref="F299:G299" name="Zakres40"/>
    <protectedRange sqref="F293:G294" name="Zakres38"/>
    <protectedRange sqref="F283:G288" name="Zakres36"/>
    <protectedRange sqref="F259:G274" name="Zakres34"/>
    <protectedRange sqref="F253:G253" name="Zakres32"/>
    <protectedRange sqref="F249:G249" name="Zakres30"/>
    <protectedRange sqref="F226:G229" name="Zakres28"/>
    <protectedRange sqref="F213:G218" name="Zakres26"/>
    <protectedRange sqref="F192:G208" name="Zakres24"/>
    <protectedRange sqref="F160:G177" name="Zakres22"/>
    <protectedRange sqref="F139:G145" name="Zakres20"/>
    <protectedRange sqref="F109:G109" name="Zakres16"/>
    <protectedRange sqref="F106:G106" name="Zakres15"/>
    <protectedRange sqref="F97:G104" name="Zakres14"/>
    <protectedRange sqref="F55:G79" name="Zakres10"/>
    <protectedRange sqref="F41:G49" name="Zakres8"/>
    <protectedRange sqref="F27:G30" name="Zakres5"/>
    <protectedRange sqref="F23:G25" name="Zakres4"/>
    <protectedRange sqref="F19:G20" name="Zakres3"/>
    <protectedRange sqref="F13:G13" name="Zakres2"/>
    <protectedRange sqref="F11:G11" name="Zakres1"/>
    <protectedRange sqref="F32:G32" name="Zakres6"/>
    <protectedRange sqref="F35:G38" name="Zakres7"/>
    <protectedRange sqref="F51:G53" name="Zakres9"/>
    <protectedRange sqref="F81:G83" name="Zakres11"/>
    <protectedRange sqref="F85:G88" name="Zakres12"/>
    <protectedRange sqref="F91:G91" name="Zakres13"/>
    <protectedRange sqref="F112:G112" name="Zakres17"/>
    <protectedRange sqref="F114:G114 F113" name="Zakres18"/>
    <protectedRange sqref="F117:G137" name="Zakres19"/>
    <protectedRange sqref="F147:G158" name="Zakres21"/>
    <protectedRange sqref="F179:G190" name="Zakres23"/>
    <protectedRange sqref="F210:G211" name="Zakres25"/>
    <protectedRange sqref="F220:G221" name="Zakres27"/>
    <protectedRange sqref="F233:G247" name="Zakres29"/>
    <protectedRange sqref="F251:G251" name="Zakres31"/>
    <protectedRange sqref="F255:G257" name="Zakres33"/>
    <protectedRange sqref="F276:G280" name="Zakres35"/>
    <protectedRange sqref="F290:G291" name="Zakres37"/>
    <protectedRange sqref="F297:G297" name="Zakres39"/>
    <protectedRange sqref="F301:G303" name="Zakres41"/>
    <protectedRange sqref="F307:G309" name="Zakres43"/>
    <protectedRange sqref="F316:G317" name="Zakres45"/>
    <protectedRange sqref="A4:H6" name="Zakres47"/>
  </protectedRanges>
  <mergeCells count="1">
    <mergeCell ref="A327:D3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3"/>
  <sheetViews>
    <sheetView zoomScalePageLayoutView="0" workbookViewId="0" topLeftCell="A8">
      <selection activeCell="G115" sqref="G115"/>
    </sheetView>
  </sheetViews>
  <sheetFormatPr defaultColWidth="9.140625" defaultRowHeight="12.75"/>
  <cols>
    <col min="1" max="1" width="6.421875" style="0" customWidth="1"/>
    <col min="3" max="3" width="6.140625" style="0" customWidth="1"/>
    <col min="4" max="4" width="31.421875" style="0" customWidth="1"/>
    <col min="5" max="5" width="11.57421875" style="0" customWidth="1"/>
    <col min="6" max="6" width="10.140625" style="0" customWidth="1"/>
    <col min="8" max="8" width="12.140625" style="0" customWidth="1"/>
  </cols>
  <sheetData>
    <row r="2" ht="12.75">
      <c r="F2" t="s">
        <v>221</v>
      </c>
    </row>
    <row r="3" ht="12.75">
      <c r="F3" t="s">
        <v>241</v>
      </c>
    </row>
    <row r="4" ht="12.75">
      <c r="F4" t="s">
        <v>242</v>
      </c>
    </row>
    <row r="5" spans="1:6" ht="12.75">
      <c r="A5" s="29" t="s">
        <v>220</v>
      </c>
      <c r="F5" s="31" t="s">
        <v>233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1" t="s">
        <v>0</v>
      </c>
      <c r="B9" s="1"/>
      <c r="C9" s="1"/>
      <c r="D9" s="2" t="s">
        <v>1</v>
      </c>
      <c r="E9" s="24">
        <f>'21 maja'!H9</f>
        <v>1312953</v>
      </c>
      <c r="F9" s="24">
        <f>F10+F12+F14</f>
        <v>0</v>
      </c>
      <c r="G9" s="24">
        <f>G10+G12+G14</f>
        <v>0</v>
      </c>
      <c r="H9" s="24">
        <f>E9-F9+G9</f>
        <v>1312953</v>
      </c>
    </row>
    <row r="10" spans="1:8" ht="25.5">
      <c r="A10" s="4"/>
      <c r="B10" s="4" t="s">
        <v>2</v>
      </c>
      <c r="C10" s="4"/>
      <c r="D10" s="5" t="s">
        <v>3</v>
      </c>
      <c r="E10" s="6">
        <f>'21 maja'!H10</f>
        <v>1142000</v>
      </c>
      <c r="F10" s="6">
        <f>SUM(F11)</f>
        <v>0</v>
      </c>
      <c r="G10" s="6">
        <f>SUM(G11)</f>
        <v>0</v>
      </c>
      <c r="H10" s="6">
        <f>E10-F10+G10</f>
        <v>1142000</v>
      </c>
    </row>
    <row r="11" spans="1:8" ht="25.5">
      <c r="A11" s="4"/>
      <c r="B11" s="4"/>
      <c r="C11" s="4" t="s">
        <v>4</v>
      </c>
      <c r="D11" s="5" t="s">
        <v>5</v>
      </c>
      <c r="E11" s="6">
        <f>'21 maja'!H11</f>
        <v>1142000</v>
      </c>
      <c r="F11" s="26"/>
      <c r="G11" s="26"/>
      <c r="H11" s="6">
        <f>E11-F11+G11</f>
        <v>1142000</v>
      </c>
    </row>
    <row r="12" spans="1:8" ht="12.75">
      <c r="A12" s="4"/>
      <c r="B12" s="4" t="s">
        <v>6</v>
      </c>
      <c r="C12" s="4"/>
      <c r="D12" s="5" t="s">
        <v>7</v>
      </c>
      <c r="E12" s="6">
        <f>'21 maja'!H12</f>
        <v>12500</v>
      </c>
      <c r="F12" s="6">
        <f>SUM(F13)</f>
        <v>0</v>
      </c>
      <c r="G12" s="6">
        <f>SUM(G13)</f>
        <v>0</v>
      </c>
      <c r="H12" s="6">
        <f aca="true" t="shared" si="0" ref="H12:H79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6">
        <f>'21 maja'!H13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6">
        <f>'21 maja'!H14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6"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6"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236</v>
      </c>
      <c r="E17" s="6"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6"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6">
        <f>'21 maja'!H19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6">
        <f>'21 maja'!H20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9">
        <f>'21 maja'!H21</f>
        <v>2692192</v>
      </c>
      <c r="F21" s="9">
        <f>F22+F25+F30</f>
        <v>0</v>
      </c>
      <c r="G21" s="9">
        <f>G22+G25+G30</f>
        <v>5000</v>
      </c>
      <c r="H21" s="9">
        <f t="shared" si="0"/>
        <v>2697192</v>
      </c>
    </row>
    <row r="22" spans="1:8" ht="12.75">
      <c r="A22" s="4"/>
      <c r="B22" s="4" t="s">
        <v>18</v>
      </c>
      <c r="C22" s="4"/>
      <c r="D22" s="5" t="s">
        <v>19</v>
      </c>
      <c r="E22" s="6">
        <f>'21 maja'!H22</f>
        <v>2165192</v>
      </c>
      <c r="F22" s="6">
        <f>SUM(F23:F24)</f>
        <v>0</v>
      </c>
      <c r="G22" s="6">
        <f>SUM(G23:G24)</f>
        <v>0</v>
      </c>
      <c r="H22" s="6">
        <f t="shared" si="0"/>
        <v>2165192</v>
      </c>
    </row>
    <row r="23" spans="1:8" ht="12.75">
      <c r="A23" s="4"/>
      <c r="B23" s="4"/>
      <c r="C23" s="4" t="s">
        <v>14</v>
      </c>
      <c r="D23" s="5" t="s">
        <v>15</v>
      </c>
      <c r="E23" s="6">
        <f>'21 maja'!H23</f>
        <v>15192</v>
      </c>
      <c r="F23" s="26"/>
      <c r="G23" s="26"/>
      <c r="H23" s="6">
        <f t="shared" si="0"/>
        <v>15192</v>
      </c>
    </row>
    <row r="24" spans="1:8" ht="25.5">
      <c r="A24" s="10"/>
      <c r="B24" s="10"/>
      <c r="C24" s="10" t="s">
        <v>4</v>
      </c>
      <c r="D24" s="5" t="s">
        <v>5</v>
      </c>
      <c r="E24" s="6">
        <f>'21 maja'!H25</f>
        <v>2050000</v>
      </c>
      <c r="F24" s="26"/>
      <c r="G24" s="26"/>
      <c r="H24" s="6">
        <f t="shared" si="0"/>
        <v>2050000</v>
      </c>
    </row>
    <row r="25" spans="1:8" ht="12.75">
      <c r="A25" s="10"/>
      <c r="B25" s="10" t="s">
        <v>20</v>
      </c>
      <c r="C25" s="10"/>
      <c r="D25" s="12" t="s">
        <v>21</v>
      </c>
      <c r="E25" s="6">
        <f>'21 maja'!H26</f>
        <v>502000</v>
      </c>
      <c r="F25" s="11">
        <f>SUM(F26:F29)</f>
        <v>0</v>
      </c>
      <c r="G25" s="11">
        <f>SUM(G26:G29)</f>
        <v>5000</v>
      </c>
      <c r="H25" s="6">
        <f t="shared" si="0"/>
        <v>507000</v>
      </c>
    </row>
    <row r="26" spans="1:8" ht="12.75">
      <c r="A26" s="10"/>
      <c r="B26" s="10"/>
      <c r="C26" s="10" t="s">
        <v>12</v>
      </c>
      <c r="D26" s="5" t="s">
        <v>13</v>
      </c>
      <c r="E26" s="6">
        <f>'21 maja'!H27</f>
        <v>10000</v>
      </c>
      <c r="F26" s="26"/>
      <c r="G26" s="26">
        <v>5000</v>
      </c>
      <c r="H26" s="6">
        <f t="shared" si="0"/>
        <v>15000</v>
      </c>
    </row>
    <row r="27" spans="1:8" ht="12.75">
      <c r="A27" s="10"/>
      <c r="B27" s="10"/>
      <c r="C27" s="10" t="s">
        <v>22</v>
      </c>
      <c r="D27" s="12" t="s">
        <v>23</v>
      </c>
      <c r="E27" s="6">
        <f>'21 maja'!H28</f>
        <v>100000</v>
      </c>
      <c r="F27" s="26"/>
      <c r="G27" s="26"/>
      <c r="H27" s="6">
        <f t="shared" si="0"/>
        <v>100000</v>
      </c>
    </row>
    <row r="28" spans="1:8" ht="12.75">
      <c r="A28" s="10"/>
      <c r="B28" s="10"/>
      <c r="C28" s="10" t="s">
        <v>14</v>
      </c>
      <c r="D28" s="5" t="s">
        <v>15</v>
      </c>
      <c r="E28" s="6">
        <f>'21 maja'!H29</f>
        <v>21000</v>
      </c>
      <c r="F28" s="26"/>
      <c r="G28" s="26"/>
      <c r="H28" s="6">
        <f t="shared" si="0"/>
        <v>21000</v>
      </c>
    </row>
    <row r="29" spans="1:8" ht="25.5">
      <c r="A29" s="10"/>
      <c r="B29" s="10"/>
      <c r="C29" s="10" t="s">
        <v>4</v>
      </c>
      <c r="D29" s="5" t="s">
        <v>5</v>
      </c>
      <c r="E29" s="6">
        <f>'21 maja'!H30</f>
        <v>371000</v>
      </c>
      <c r="F29" s="26"/>
      <c r="G29" s="26"/>
      <c r="H29" s="6">
        <f t="shared" si="0"/>
        <v>371000</v>
      </c>
    </row>
    <row r="30" spans="1:8" ht="12.75">
      <c r="A30" s="10"/>
      <c r="B30" s="10" t="s">
        <v>24</v>
      </c>
      <c r="C30" s="10"/>
      <c r="D30" s="12" t="s">
        <v>11</v>
      </c>
      <c r="E30" s="6">
        <f>'21 maja'!H31</f>
        <v>25000</v>
      </c>
      <c r="F30" s="11">
        <f>SUM(F31)</f>
        <v>0</v>
      </c>
      <c r="G30" s="11">
        <f>SUM(G31)</f>
        <v>0</v>
      </c>
      <c r="H30" s="6">
        <f t="shared" si="0"/>
        <v>25000</v>
      </c>
    </row>
    <row r="31" spans="1:8" ht="25.5">
      <c r="A31" s="10"/>
      <c r="B31" s="10"/>
      <c r="C31" s="10" t="s">
        <v>25</v>
      </c>
      <c r="D31" s="12" t="s">
        <v>26</v>
      </c>
      <c r="E31" s="6">
        <f>'21 maja'!H32</f>
        <v>25000</v>
      </c>
      <c r="F31" s="26"/>
      <c r="G31" s="26"/>
      <c r="H31" s="6">
        <f t="shared" si="0"/>
        <v>25000</v>
      </c>
    </row>
    <row r="32" spans="1:8" ht="12.75">
      <c r="A32" s="13" t="s">
        <v>27</v>
      </c>
      <c r="B32" s="13"/>
      <c r="C32" s="13"/>
      <c r="D32" s="14" t="s">
        <v>28</v>
      </c>
      <c r="E32" s="9">
        <f>'21 maja'!H33</f>
        <v>35000</v>
      </c>
      <c r="F32" s="15">
        <f>SUM(F33)</f>
        <v>1000</v>
      </c>
      <c r="G32" s="15">
        <f>SUM(G33)</f>
        <v>1000</v>
      </c>
      <c r="H32" s="9">
        <f t="shared" si="0"/>
        <v>35000</v>
      </c>
    </row>
    <row r="33" spans="1:8" ht="25.5">
      <c r="A33" s="10"/>
      <c r="B33" s="10" t="s">
        <v>29</v>
      </c>
      <c r="C33" s="10"/>
      <c r="D33" s="12" t="s">
        <v>30</v>
      </c>
      <c r="E33" s="6">
        <f>'21 maja'!H34</f>
        <v>35000</v>
      </c>
      <c r="F33" s="11">
        <f>SUM(F34:F37)</f>
        <v>1000</v>
      </c>
      <c r="G33" s="11">
        <f>SUM(G34:G37)</f>
        <v>1000</v>
      </c>
      <c r="H33" s="6">
        <f t="shared" si="0"/>
        <v>35000</v>
      </c>
    </row>
    <row r="34" spans="1:8" ht="12.75">
      <c r="A34" s="10"/>
      <c r="B34" s="10"/>
      <c r="C34" s="10" t="s">
        <v>12</v>
      </c>
      <c r="D34" s="5" t="s">
        <v>13</v>
      </c>
      <c r="E34" s="6">
        <f>'21 maja'!H35</f>
        <v>5000</v>
      </c>
      <c r="F34" s="26"/>
      <c r="G34" s="26"/>
      <c r="H34" s="6">
        <f t="shared" si="0"/>
        <v>5000</v>
      </c>
    </row>
    <row r="35" spans="1:8" ht="12.75">
      <c r="A35" s="10"/>
      <c r="B35" s="10"/>
      <c r="C35" s="10" t="s">
        <v>31</v>
      </c>
      <c r="D35" s="12" t="s">
        <v>32</v>
      </c>
      <c r="E35" s="6">
        <f>'21 maja'!H36</f>
        <v>1200</v>
      </c>
      <c r="F35" s="26"/>
      <c r="G35" s="26"/>
      <c r="H35" s="6">
        <f t="shared" si="0"/>
        <v>1200</v>
      </c>
    </row>
    <row r="36" spans="1:8" ht="12.75">
      <c r="A36" s="10"/>
      <c r="B36" s="10"/>
      <c r="C36" s="10" t="s">
        <v>14</v>
      </c>
      <c r="D36" s="5" t="s">
        <v>15</v>
      </c>
      <c r="E36" s="6">
        <f>'21 maja'!H37</f>
        <v>25800</v>
      </c>
      <c r="F36" s="26">
        <v>1000</v>
      </c>
      <c r="G36" s="26"/>
      <c r="H36" s="6">
        <f t="shared" si="0"/>
        <v>24800</v>
      </c>
    </row>
    <row r="37" spans="1:8" ht="25.5">
      <c r="A37" s="10"/>
      <c r="B37" s="10"/>
      <c r="C37" s="10" t="s">
        <v>33</v>
      </c>
      <c r="D37" s="12" t="s">
        <v>34</v>
      </c>
      <c r="E37" s="6">
        <f>'21 maja'!H38</f>
        <v>3000</v>
      </c>
      <c r="F37" s="26"/>
      <c r="G37" s="26">
        <v>1000</v>
      </c>
      <c r="H37" s="6">
        <f t="shared" si="0"/>
        <v>4000</v>
      </c>
    </row>
    <row r="38" spans="1:8" ht="12.75">
      <c r="A38" s="13" t="s">
        <v>35</v>
      </c>
      <c r="B38" s="13"/>
      <c r="C38" s="13"/>
      <c r="D38" s="14" t="s">
        <v>36</v>
      </c>
      <c r="E38" s="9">
        <f>'21 maja'!H39</f>
        <v>1706027</v>
      </c>
      <c r="F38" s="15">
        <f>F83+F79+F53+F49+F39</f>
        <v>10000</v>
      </c>
      <c r="G38" s="15">
        <f>G83+G79+G53+G49+G39</f>
        <v>10000</v>
      </c>
      <c r="H38" s="9">
        <f t="shared" si="0"/>
        <v>1706027</v>
      </c>
    </row>
    <row r="39" spans="1:8" ht="12.75">
      <c r="A39" s="10"/>
      <c r="B39" s="10" t="s">
        <v>37</v>
      </c>
      <c r="C39" s="10"/>
      <c r="D39" s="12" t="s">
        <v>38</v>
      </c>
      <c r="E39" s="6">
        <f>'21 maja'!H40</f>
        <v>119985</v>
      </c>
      <c r="F39" s="11">
        <f>SUM(F40:F48)</f>
        <v>0</v>
      </c>
      <c r="G39" s="11">
        <f>SUM(G40:G48)</f>
        <v>0</v>
      </c>
      <c r="H39" s="6">
        <f t="shared" si="0"/>
        <v>119985</v>
      </c>
    </row>
    <row r="40" spans="1:8" ht="25.5">
      <c r="A40" s="10"/>
      <c r="B40" s="10"/>
      <c r="C40" s="10" t="s">
        <v>39</v>
      </c>
      <c r="D40" s="12" t="s">
        <v>40</v>
      </c>
      <c r="E40" s="6">
        <f>'21 maja'!H41</f>
        <v>84000</v>
      </c>
      <c r="F40" s="26"/>
      <c r="G40" s="26"/>
      <c r="H40" s="6">
        <f t="shared" si="0"/>
        <v>84000</v>
      </c>
    </row>
    <row r="41" spans="1:8" ht="12.75">
      <c r="A41" s="10"/>
      <c r="B41" s="10"/>
      <c r="C41" s="10" t="s">
        <v>41</v>
      </c>
      <c r="D41" s="12" t="s">
        <v>42</v>
      </c>
      <c r="E41" s="6">
        <f>'21 maja'!H42</f>
        <v>5450</v>
      </c>
      <c r="F41" s="26"/>
      <c r="G41" s="26"/>
      <c r="H41" s="6">
        <f t="shared" si="0"/>
        <v>5450</v>
      </c>
    </row>
    <row r="42" spans="1:8" ht="25.5">
      <c r="A42" s="10"/>
      <c r="B42" s="10"/>
      <c r="C42" s="10" t="s">
        <v>43</v>
      </c>
      <c r="D42" s="12" t="s">
        <v>44</v>
      </c>
      <c r="E42" s="6">
        <f>'21 maja'!H43</f>
        <v>12697</v>
      </c>
      <c r="F42" s="26"/>
      <c r="G42" s="26"/>
      <c r="H42" s="6">
        <f t="shared" si="0"/>
        <v>12697</v>
      </c>
    </row>
    <row r="43" spans="1:8" ht="12.75">
      <c r="A43" s="10"/>
      <c r="B43" s="10"/>
      <c r="C43" s="10" t="s">
        <v>45</v>
      </c>
      <c r="D43" s="12" t="s">
        <v>46</v>
      </c>
      <c r="E43" s="6">
        <f>'21 maja'!H44</f>
        <v>2225</v>
      </c>
      <c r="F43" s="26"/>
      <c r="G43" s="26"/>
      <c r="H43" s="6">
        <f t="shared" si="0"/>
        <v>2225</v>
      </c>
    </row>
    <row r="44" spans="1:8" ht="12.75">
      <c r="A44" s="10"/>
      <c r="B44" s="10"/>
      <c r="C44" s="10" t="s">
        <v>12</v>
      </c>
      <c r="D44" s="5" t="s">
        <v>13</v>
      </c>
      <c r="E44" s="6">
        <f>'21 maja'!H45</f>
        <v>3000</v>
      </c>
      <c r="F44" s="26"/>
      <c r="G44" s="26"/>
      <c r="H44" s="6">
        <f t="shared" si="0"/>
        <v>3000</v>
      </c>
    </row>
    <row r="45" spans="1:8" ht="12.75">
      <c r="A45" s="10"/>
      <c r="B45" s="10"/>
      <c r="C45" s="10" t="s">
        <v>14</v>
      </c>
      <c r="D45" s="5" t="s">
        <v>15</v>
      </c>
      <c r="E45" s="6">
        <f>'21 maja'!H46</f>
        <v>9200</v>
      </c>
      <c r="F45" s="26"/>
      <c r="G45" s="26"/>
      <c r="H45" s="6">
        <f t="shared" si="0"/>
        <v>9200</v>
      </c>
    </row>
    <row r="46" spans="1:8" ht="12.75">
      <c r="A46" s="10"/>
      <c r="B46" s="10"/>
      <c r="C46" s="10" t="s">
        <v>47</v>
      </c>
      <c r="D46" s="12" t="s">
        <v>48</v>
      </c>
      <c r="E46" s="6">
        <f>'21 maja'!H47</f>
        <v>300</v>
      </c>
      <c r="F46" s="26"/>
      <c r="G46" s="26"/>
      <c r="H46" s="6">
        <f t="shared" si="0"/>
        <v>300</v>
      </c>
    </row>
    <row r="47" spans="1:8" ht="25.5">
      <c r="A47" s="10"/>
      <c r="B47" s="10"/>
      <c r="C47" s="10" t="s">
        <v>49</v>
      </c>
      <c r="D47" s="12" t="s">
        <v>50</v>
      </c>
      <c r="E47" s="6">
        <f>'21 maja'!H48</f>
        <v>1813</v>
      </c>
      <c r="F47" s="26"/>
      <c r="G47" s="26"/>
      <c r="H47" s="6">
        <f t="shared" si="0"/>
        <v>1813</v>
      </c>
    </row>
    <row r="48" spans="1:8" ht="38.25">
      <c r="A48" s="10"/>
      <c r="B48" s="10"/>
      <c r="C48" s="10" t="s">
        <v>51</v>
      </c>
      <c r="D48" s="12" t="s">
        <v>52</v>
      </c>
      <c r="E48" s="6">
        <f>'21 maja'!H49</f>
        <v>1300</v>
      </c>
      <c r="F48" s="26"/>
      <c r="G48" s="26"/>
      <c r="H48" s="6">
        <f t="shared" si="0"/>
        <v>1300</v>
      </c>
    </row>
    <row r="49" spans="1:8" ht="25.5">
      <c r="A49" s="10"/>
      <c r="B49" s="10" t="s">
        <v>53</v>
      </c>
      <c r="C49" s="10"/>
      <c r="D49" s="12" t="s">
        <v>54</v>
      </c>
      <c r="E49" s="6">
        <f>'21 maja'!H50</f>
        <v>61000</v>
      </c>
      <c r="F49" s="11">
        <f>SUM(F50:F52)</f>
        <v>0</v>
      </c>
      <c r="G49" s="11">
        <f>SUM(G50:G52)</f>
        <v>0</v>
      </c>
      <c r="H49" s="6">
        <f t="shared" si="0"/>
        <v>61000</v>
      </c>
    </row>
    <row r="50" spans="1:8" ht="25.5">
      <c r="A50" s="10"/>
      <c r="B50" s="10"/>
      <c r="C50" s="10" t="s">
        <v>55</v>
      </c>
      <c r="D50" s="12" t="s">
        <v>56</v>
      </c>
      <c r="E50" s="6">
        <f>'21 maja'!H51</f>
        <v>55000</v>
      </c>
      <c r="F50" s="26"/>
      <c r="G50" s="26"/>
      <c r="H50" s="6">
        <f t="shared" si="0"/>
        <v>55000</v>
      </c>
    </row>
    <row r="51" spans="1:8" ht="12.75">
      <c r="A51" s="10"/>
      <c r="B51" s="10"/>
      <c r="C51" s="10" t="s">
        <v>14</v>
      </c>
      <c r="D51" s="5" t="s">
        <v>15</v>
      </c>
      <c r="E51" s="6">
        <f>'21 maja'!H52</f>
        <v>5000</v>
      </c>
      <c r="F51" s="26"/>
      <c r="G51" s="26"/>
      <c r="H51" s="6">
        <f t="shared" si="0"/>
        <v>5000</v>
      </c>
    </row>
    <row r="52" spans="1:8" ht="12.75">
      <c r="A52" s="10"/>
      <c r="B52" s="10"/>
      <c r="C52" s="10" t="s">
        <v>47</v>
      </c>
      <c r="D52" s="12" t="s">
        <v>48</v>
      </c>
      <c r="E52" s="6">
        <f>'21 maja'!H53</f>
        <v>1000</v>
      </c>
      <c r="F52" s="26"/>
      <c r="G52" s="26"/>
      <c r="H52" s="6">
        <f t="shared" si="0"/>
        <v>1000</v>
      </c>
    </row>
    <row r="53" spans="1:8" ht="25.5">
      <c r="A53" s="10"/>
      <c r="B53" s="10" t="s">
        <v>57</v>
      </c>
      <c r="C53" s="10"/>
      <c r="D53" s="12" t="s">
        <v>58</v>
      </c>
      <c r="E53" s="6">
        <f>'21 maja'!H54</f>
        <v>1452242</v>
      </c>
      <c r="F53" s="11">
        <f>SUM(F54:F78)</f>
        <v>10000</v>
      </c>
      <c r="G53" s="11">
        <f>SUM(G54:G78)</f>
        <v>10000</v>
      </c>
      <c r="H53" s="6">
        <f t="shared" si="0"/>
        <v>1452242</v>
      </c>
    </row>
    <row r="54" spans="1:8" ht="25.5">
      <c r="A54" s="10"/>
      <c r="B54" s="10"/>
      <c r="C54" s="10" t="s">
        <v>59</v>
      </c>
      <c r="D54" s="12" t="s">
        <v>60</v>
      </c>
      <c r="E54" s="6">
        <f>'21 maja'!H55</f>
        <v>1000</v>
      </c>
      <c r="F54" s="26"/>
      <c r="G54" s="26"/>
      <c r="H54" s="6">
        <f t="shared" si="0"/>
        <v>1000</v>
      </c>
    </row>
    <row r="55" spans="1:8" ht="25.5">
      <c r="A55" s="10"/>
      <c r="B55" s="10"/>
      <c r="C55" s="10" t="s">
        <v>39</v>
      </c>
      <c r="D55" s="12" t="s">
        <v>40</v>
      </c>
      <c r="E55" s="6">
        <f>'21 maja'!H56</f>
        <v>865680</v>
      </c>
      <c r="F55" s="26"/>
      <c r="G55" s="26"/>
      <c r="H55" s="6">
        <f t="shared" si="0"/>
        <v>865680</v>
      </c>
    </row>
    <row r="56" spans="1:8" ht="12.75">
      <c r="A56" s="10"/>
      <c r="B56" s="10"/>
      <c r="C56" s="10" t="s">
        <v>41</v>
      </c>
      <c r="D56" s="12" t="s">
        <v>42</v>
      </c>
      <c r="E56" s="6">
        <f>'21 maja'!H57</f>
        <v>56576</v>
      </c>
      <c r="F56" s="26"/>
      <c r="G56" s="26"/>
      <c r="H56" s="6">
        <f t="shared" si="0"/>
        <v>56576</v>
      </c>
    </row>
    <row r="57" spans="1:8" ht="25.5">
      <c r="A57" s="10"/>
      <c r="B57" s="10"/>
      <c r="C57" s="10" t="s">
        <v>43</v>
      </c>
      <c r="D57" s="12" t="s">
        <v>44</v>
      </c>
      <c r="E57" s="6">
        <f>'21 maja'!H58</f>
        <v>127041</v>
      </c>
      <c r="F57" s="26">
        <v>10000</v>
      </c>
      <c r="G57" s="26"/>
      <c r="H57" s="6">
        <f t="shared" si="0"/>
        <v>117041</v>
      </c>
    </row>
    <row r="58" spans="1:8" ht="12.75">
      <c r="A58" s="10"/>
      <c r="B58" s="10"/>
      <c r="C58" s="10" t="s">
        <v>45</v>
      </c>
      <c r="D58" s="12" t="s">
        <v>46</v>
      </c>
      <c r="E58" s="6">
        <f>'21 maja'!H59</f>
        <v>22850</v>
      </c>
      <c r="F58" s="26"/>
      <c r="G58" s="26"/>
      <c r="H58" s="6">
        <f t="shared" si="0"/>
        <v>22850</v>
      </c>
    </row>
    <row r="59" spans="1:8" ht="12.75">
      <c r="A59" s="10"/>
      <c r="B59" s="10"/>
      <c r="C59" s="10" t="s">
        <v>61</v>
      </c>
      <c r="D59" s="12" t="s">
        <v>62</v>
      </c>
      <c r="E59" s="6">
        <f>'21 maja'!H60</f>
        <v>3100</v>
      </c>
      <c r="F59" s="26"/>
      <c r="G59" s="26"/>
      <c r="H59" s="6">
        <f t="shared" si="0"/>
        <v>3100</v>
      </c>
    </row>
    <row r="60" spans="1:8" ht="12.75">
      <c r="A60" s="10"/>
      <c r="B60" s="10"/>
      <c r="C60" s="10" t="s">
        <v>63</v>
      </c>
      <c r="D60" s="12" t="s">
        <v>64</v>
      </c>
      <c r="E60" s="6">
        <f>'21 maja'!H61</f>
        <v>4424</v>
      </c>
      <c r="F60" s="26"/>
      <c r="G60" s="26"/>
      <c r="H60" s="6">
        <f t="shared" si="0"/>
        <v>4424</v>
      </c>
    </row>
    <row r="61" spans="1:8" ht="12.75">
      <c r="A61" s="10"/>
      <c r="B61" s="10"/>
      <c r="C61" s="10" t="s">
        <v>12</v>
      </c>
      <c r="D61" s="12" t="s">
        <v>65</v>
      </c>
      <c r="E61" s="6">
        <f>'21 maja'!H62</f>
        <v>79425</v>
      </c>
      <c r="F61" s="26"/>
      <c r="G61" s="26"/>
      <c r="H61" s="6">
        <f t="shared" si="0"/>
        <v>79425</v>
      </c>
    </row>
    <row r="62" spans="1:8" ht="25.5">
      <c r="A62" s="10"/>
      <c r="B62" s="10"/>
      <c r="C62" s="10" t="s">
        <v>66</v>
      </c>
      <c r="D62" s="12" t="s">
        <v>67</v>
      </c>
      <c r="E62" s="6">
        <f>'21 maja'!H63</f>
        <v>1500</v>
      </c>
      <c r="F62" s="26"/>
      <c r="G62" s="26"/>
      <c r="H62" s="6">
        <f t="shared" si="0"/>
        <v>1500</v>
      </c>
    </row>
    <row r="63" spans="1:8" ht="12.75">
      <c r="A63" s="10"/>
      <c r="B63" s="10"/>
      <c r="C63" s="10" t="s">
        <v>31</v>
      </c>
      <c r="D63" s="12" t="s">
        <v>32</v>
      </c>
      <c r="E63" s="6">
        <f>'21 maja'!H64</f>
        <v>23000</v>
      </c>
      <c r="F63" s="26"/>
      <c r="G63" s="26"/>
      <c r="H63" s="6">
        <f t="shared" si="0"/>
        <v>23000</v>
      </c>
    </row>
    <row r="64" spans="1:8" ht="12.75">
      <c r="A64" s="10"/>
      <c r="B64" s="10"/>
      <c r="C64" s="10" t="s">
        <v>68</v>
      </c>
      <c r="D64" s="12" t="s">
        <v>69</v>
      </c>
      <c r="E64" s="6">
        <f>'21 maja'!H65</f>
        <v>800</v>
      </c>
      <c r="F64" s="26"/>
      <c r="G64" s="26"/>
      <c r="H64" s="6">
        <f t="shared" si="0"/>
        <v>800</v>
      </c>
    </row>
    <row r="65" spans="1:8" ht="12.75">
      <c r="A65" s="10"/>
      <c r="B65" s="10"/>
      <c r="C65" s="10" t="s">
        <v>14</v>
      </c>
      <c r="D65" s="12" t="s">
        <v>15</v>
      </c>
      <c r="E65" s="6">
        <f>'21 maja'!H66</f>
        <v>50000</v>
      </c>
      <c r="F65" s="26"/>
      <c r="G65" s="26">
        <v>10000</v>
      </c>
      <c r="H65" s="6">
        <f t="shared" si="0"/>
        <v>60000</v>
      </c>
    </row>
    <row r="66" spans="1:8" ht="25.5">
      <c r="A66" s="10"/>
      <c r="B66" s="10"/>
      <c r="C66" s="10" t="s">
        <v>70</v>
      </c>
      <c r="D66" s="12" t="s">
        <v>71</v>
      </c>
      <c r="E66" s="6">
        <f>'21 maja'!H67</f>
        <v>2500</v>
      </c>
      <c r="F66" s="26"/>
      <c r="G66" s="26"/>
      <c r="H66" s="6">
        <f t="shared" si="0"/>
        <v>2500</v>
      </c>
    </row>
    <row r="67" spans="1:8" ht="38.25">
      <c r="A67" s="10"/>
      <c r="B67" s="10"/>
      <c r="C67" s="10" t="s">
        <v>72</v>
      </c>
      <c r="D67" s="12" t="s">
        <v>73</v>
      </c>
      <c r="E67" s="6">
        <f>'21 maja'!H68</f>
        <v>2000</v>
      </c>
      <c r="F67" s="26"/>
      <c r="G67" s="26"/>
      <c r="H67" s="6">
        <f t="shared" si="0"/>
        <v>2000</v>
      </c>
    </row>
    <row r="68" spans="1:8" ht="38.25">
      <c r="A68" s="10"/>
      <c r="B68" s="10"/>
      <c r="C68" s="10" t="s">
        <v>74</v>
      </c>
      <c r="D68" s="12" t="s">
        <v>75</v>
      </c>
      <c r="E68" s="6">
        <f>'21 maja'!H69</f>
        <v>18000</v>
      </c>
      <c r="F68" s="26"/>
      <c r="G68" s="26"/>
      <c r="H68" s="6">
        <f t="shared" si="0"/>
        <v>18000</v>
      </c>
    </row>
    <row r="69" spans="1:8" ht="38.25">
      <c r="A69" s="10"/>
      <c r="B69" s="10"/>
      <c r="C69" s="10" t="s">
        <v>76</v>
      </c>
      <c r="D69" s="12" t="s">
        <v>77</v>
      </c>
      <c r="E69" s="6">
        <f>'21 maja'!H70</f>
        <v>21960</v>
      </c>
      <c r="F69" s="26"/>
      <c r="G69" s="26"/>
      <c r="H69" s="6">
        <f t="shared" si="0"/>
        <v>21960</v>
      </c>
    </row>
    <row r="70" spans="1:8" ht="12.75">
      <c r="A70" s="10"/>
      <c r="B70" s="10"/>
      <c r="C70" s="10" t="s">
        <v>47</v>
      </c>
      <c r="D70" s="12" t="s">
        <v>48</v>
      </c>
      <c r="E70" s="6">
        <f>'21 maja'!H71</f>
        <v>17000</v>
      </c>
      <c r="F70" s="26"/>
      <c r="G70" s="26"/>
      <c r="H70" s="6">
        <f t="shared" si="0"/>
        <v>17000</v>
      </c>
    </row>
    <row r="71" spans="1:8" ht="12.75">
      <c r="A71" s="10"/>
      <c r="B71" s="10"/>
      <c r="C71" s="10" t="s">
        <v>78</v>
      </c>
      <c r="D71" s="12" t="s">
        <v>79</v>
      </c>
      <c r="E71" s="6">
        <f>'21 maja'!H72</f>
        <v>5000</v>
      </c>
      <c r="F71" s="26"/>
      <c r="G71" s="26"/>
      <c r="H71" s="6">
        <f t="shared" si="0"/>
        <v>5000</v>
      </c>
    </row>
    <row r="72" spans="1:8" ht="12.75">
      <c r="A72" s="10"/>
      <c r="B72" s="10"/>
      <c r="C72" s="10" t="s">
        <v>80</v>
      </c>
      <c r="D72" s="12" t="s">
        <v>81</v>
      </c>
      <c r="E72" s="6">
        <f>'21 maja'!H73</f>
        <v>14500</v>
      </c>
      <c r="F72" s="26"/>
      <c r="G72" s="26"/>
      <c r="H72" s="6">
        <f t="shared" si="0"/>
        <v>14500</v>
      </c>
    </row>
    <row r="73" spans="1:8" ht="25.5">
      <c r="A73" s="10"/>
      <c r="B73" s="10"/>
      <c r="C73" s="10" t="s">
        <v>49</v>
      </c>
      <c r="D73" s="12" t="s">
        <v>50</v>
      </c>
      <c r="E73" s="6">
        <f>'21 maja'!H74</f>
        <v>18359</v>
      </c>
      <c r="F73" s="26"/>
      <c r="G73" s="26"/>
      <c r="H73" s="6">
        <f t="shared" si="0"/>
        <v>18359</v>
      </c>
    </row>
    <row r="74" spans="1:8" ht="38.25">
      <c r="A74" s="10"/>
      <c r="B74" s="10"/>
      <c r="C74" s="10" t="s">
        <v>51</v>
      </c>
      <c r="D74" s="12" t="s">
        <v>52</v>
      </c>
      <c r="E74" s="6">
        <f>'21 maja'!H75</f>
        <v>15527</v>
      </c>
      <c r="F74" s="26"/>
      <c r="G74" s="26"/>
      <c r="H74" s="6">
        <f t="shared" si="0"/>
        <v>15527</v>
      </c>
    </row>
    <row r="75" spans="1:8" ht="38.25">
      <c r="A75" s="10"/>
      <c r="B75" s="10"/>
      <c r="C75" s="10" t="s">
        <v>82</v>
      </c>
      <c r="D75" s="12" t="s">
        <v>83</v>
      </c>
      <c r="E75" s="6">
        <f>'21 maja'!H76</f>
        <v>4000</v>
      </c>
      <c r="F75" s="26"/>
      <c r="G75" s="26"/>
      <c r="H75" s="6">
        <f t="shared" si="0"/>
        <v>4000</v>
      </c>
    </row>
    <row r="76" spans="1:8" ht="25.5">
      <c r="A76" s="10"/>
      <c r="B76" s="10"/>
      <c r="C76" s="10" t="s">
        <v>84</v>
      </c>
      <c r="D76" s="12" t="s">
        <v>85</v>
      </c>
      <c r="E76" s="6">
        <f>'21 maja'!H77</f>
        <v>8000</v>
      </c>
      <c r="F76" s="26"/>
      <c r="G76" s="26"/>
      <c r="H76" s="6">
        <f t="shared" si="0"/>
        <v>8000</v>
      </c>
    </row>
    <row r="77" spans="1:8" ht="25.5">
      <c r="A77" s="10"/>
      <c r="B77" s="10"/>
      <c r="C77" s="10" t="s">
        <v>4</v>
      </c>
      <c r="D77" s="12" t="s">
        <v>5</v>
      </c>
      <c r="E77" s="6">
        <f>'21 maja'!H78</f>
        <v>70000</v>
      </c>
      <c r="F77" s="26"/>
      <c r="G77" s="26"/>
      <c r="H77" s="6">
        <f t="shared" si="0"/>
        <v>70000</v>
      </c>
    </row>
    <row r="78" spans="1:8" ht="25.5">
      <c r="A78" s="10"/>
      <c r="B78" s="10"/>
      <c r="C78" s="10" t="s">
        <v>86</v>
      </c>
      <c r="D78" s="12" t="s">
        <v>87</v>
      </c>
      <c r="E78" s="6">
        <f>'21 maja'!H79</f>
        <v>20000</v>
      </c>
      <c r="F78" s="26"/>
      <c r="G78" s="26"/>
      <c r="H78" s="6">
        <f t="shared" si="0"/>
        <v>20000</v>
      </c>
    </row>
    <row r="79" spans="1:8" ht="25.5">
      <c r="A79" s="10"/>
      <c r="B79" s="10" t="s">
        <v>88</v>
      </c>
      <c r="C79" s="10"/>
      <c r="D79" s="12" t="s">
        <v>89</v>
      </c>
      <c r="E79" s="6">
        <f>'21 maja'!H80</f>
        <v>21000</v>
      </c>
      <c r="F79" s="11">
        <f>SUM(F80:F82)</f>
        <v>0</v>
      </c>
      <c r="G79" s="11">
        <f>SUM(G80:G82)</f>
        <v>0</v>
      </c>
      <c r="H79" s="6">
        <f t="shared" si="0"/>
        <v>21000</v>
      </c>
    </row>
    <row r="80" spans="1:8" ht="12.75">
      <c r="A80" s="10"/>
      <c r="B80" s="10"/>
      <c r="C80" s="10" t="s">
        <v>63</v>
      </c>
      <c r="D80" s="12" t="s">
        <v>64</v>
      </c>
      <c r="E80" s="6">
        <f>'21 maja'!H81</f>
        <v>2000</v>
      </c>
      <c r="F80" s="26"/>
      <c r="G80" s="26"/>
      <c r="H80" s="6">
        <f aca="true" t="shared" si="1" ref="H80:H144">E80-F80+G80</f>
        <v>2000</v>
      </c>
    </row>
    <row r="81" spans="1:8" ht="12.75">
      <c r="A81" s="10"/>
      <c r="B81" s="10"/>
      <c r="C81" s="10" t="s">
        <v>12</v>
      </c>
      <c r="D81" s="12" t="s">
        <v>65</v>
      </c>
      <c r="E81" s="6">
        <f>'21 maja'!H82</f>
        <v>6000</v>
      </c>
      <c r="F81" s="26"/>
      <c r="G81" s="26"/>
      <c r="H81" s="6">
        <f t="shared" si="1"/>
        <v>6000</v>
      </c>
    </row>
    <row r="82" spans="1:8" ht="12.75">
      <c r="A82" s="10"/>
      <c r="B82" s="10"/>
      <c r="C82" s="10" t="s">
        <v>14</v>
      </c>
      <c r="D82" s="12" t="s">
        <v>15</v>
      </c>
      <c r="E82" s="6">
        <f>'21 maja'!H83</f>
        <v>13000</v>
      </c>
      <c r="F82" s="26"/>
      <c r="G82" s="26"/>
      <c r="H82" s="6">
        <f t="shared" si="1"/>
        <v>13000</v>
      </c>
    </row>
    <row r="83" spans="1:8" ht="12.75">
      <c r="A83" s="10"/>
      <c r="B83" s="10" t="s">
        <v>90</v>
      </c>
      <c r="C83" s="10"/>
      <c r="D83" s="12" t="s">
        <v>11</v>
      </c>
      <c r="E83" s="6">
        <f>'21 maja'!H84</f>
        <v>51800</v>
      </c>
      <c r="F83" s="11">
        <f>SUM(F84:F87)</f>
        <v>0</v>
      </c>
      <c r="G83" s="11">
        <f>SUM(G84:G87)</f>
        <v>0</v>
      </c>
      <c r="H83" s="6">
        <f t="shared" si="1"/>
        <v>51800</v>
      </c>
    </row>
    <row r="84" spans="1:8" ht="25.5">
      <c r="A84" s="10"/>
      <c r="B84" s="10"/>
      <c r="C84" s="10" t="s">
        <v>55</v>
      </c>
      <c r="D84" s="12" t="s">
        <v>56</v>
      </c>
      <c r="E84" s="6">
        <f>'21 maja'!H85</f>
        <v>9600</v>
      </c>
      <c r="F84" s="26"/>
      <c r="G84" s="26"/>
      <c r="H84" s="6">
        <f t="shared" si="1"/>
        <v>9600</v>
      </c>
    </row>
    <row r="85" spans="1:8" ht="25.5">
      <c r="A85" s="10"/>
      <c r="B85" s="10"/>
      <c r="C85" s="10" t="s">
        <v>91</v>
      </c>
      <c r="D85" s="12" t="s">
        <v>92</v>
      </c>
      <c r="E85" s="6">
        <f>'21 maja'!H86</f>
        <v>40200</v>
      </c>
      <c r="F85" s="26"/>
      <c r="G85" s="26"/>
      <c r="H85" s="6">
        <f t="shared" si="1"/>
        <v>40200</v>
      </c>
    </row>
    <row r="86" spans="1:8" ht="12.75">
      <c r="A86" s="10"/>
      <c r="B86" s="10"/>
      <c r="C86" s="10" t="s">
        <v>12</v>
      </c>
      <c r="D86" s="12" t="s">
        <v>93</v>
      </c>
      <c r="E86" s="6">
        <f>'21 maja'!H87</f>
        <v>1000</v>
      </c>
      <c r="F86" s="26"/>
      <c r="G86" s="26"/>
      <c r="H86" s="6">
        <f t="shared" si="1"/>
        <v>1000</v>
      </c>
    </row>
    <row r="87" spans="1:8" ht="12.75">
      <c r="A87" s="10"/>
      <c r="B87" s="10"/>
      <c r="C87" s="10" t="s">
        <v>14</v>
      </c>
      <c r="D87" s="12" t="s">
        <v>15</v>
      </c>
      <c r="E87" s="6">
        <f>'21 maja'!H88</f>
        <v>1000</v>
      </c>
      <c r="F87" s="26"/>
      <c r="G87" s="26"/>
      <c r="H87" s="6">
        <f t="shared" si="1"/>
        <v>1000</v>
      </c>
    </row>
    <row r="88" spans="1:8" ht="51">
      <c r="A88" s="13" t="s">
        <v>94</v>
      </c>
      <c r="B88" s="13"/>
      <c r="C88" s="13"/>
      <c r="D88" s="14" t="s">
        <v>95</v>
      </c>
      <c r="E88" s="9">
        <f>'21 maja'!H89</f>
        <v>924</v>
      </c>
      <c r="F88" s="15">
        <f>F89</f>
        <v>0</v>
      </c>
      <c r="G88" s="15">
        <f>G89</f>
        <v>0</v>
      </c>
      <c r="H88" s="9">
        <f t="shared" si="1"/>
        <v>924</v>
      </c>
    </row>
    <row r="89" spans="1:8" ht="38.25">
      <c r="A89" s="10"/>
      <c r="B89" s="10" t="s">
        <v>96</v>
      </c>
      <c r="C89" s="10"/>
      <c r="D89" s="12" t="s">
        <v>97</v>
      </c>
      <c r="E89" s="6">
        <f>'21 maja'!H90</f>
        <v>924</v>
      </c>
      <c r="F89" s="11">
        <f>SUM(F90)</f>
        <v>0</v>
      </c>
      <c r="G89" s="11">
        <f>SUM(G90)</f>
        <v>0</v>
      </c>
      <c r="H89" s="6">
        <f t="shared" si="1"/>
        <v>924</v>
      </c>
    </row>
    <row r="90" spans="1:8" ht="12.75">
      <c r="A90" s="10"/>
      <c r="B90" s="10"/>
      <c r="C90" s="10" t="s">
        <v>14</v>
      </c>
      <c r="D90" s="12" t="s">
        <v>15</v>
      </c>
      <c r="E90" s="6">
        <f>'21 maja'!H91</f>
        <v>924</v>
      </c>
      <c r="F90" s="26"/>
      <c r="G90" s="26"/>
      <c r="H90" s="6">
        <f t="shared" si="1"/>
        <v>924</v>
      </c>
    </row>
    <row r="91" spans="1:8" ht="25.5">
      <c r="A91" s="13" t="s">
        <v>98</v>
      </c>
      <c r="B91" s="13"/>
      <c r="C91" s="13"/>
      <c r="D91" s="14" t="s">
        <v>99</v>
      </c>
      <c r="E91" s="9">
        <f>'21 maja'!H92</f>
        <v>97500</v>
      </c>
      <c r="F91" s="15">
        <f>F92+F101</f>
        <v>0</v>
      </c>
      <c r="G91" s="15">
        <f>G92+G101</f>
        <v>0</v>
      </c>
      <c r="H91" s="9">
        <f t="shared" si="1"/>
        <v>97500</v>
      </c>
    </row>
    <row r="92" spans="1:8" ht="12.75">
      <c r="A92" s="10"/>
      <c r="B92" s="10" t="s">
        <v>100</v>
      </c>
      <c r="C92" s="10"/>
      <c r="D92" s="12" t="s">
        <v>101</v>
      </c>
      <c r="E92" s="6">
        <f>'21 maja'!H96</f>
        <v>72100</v>
      </c>
      <c r="F92" s="11">
        <f>SUM(F93:F100)</f>
        <v>0</v>
      </c>
      <c r="G92" s="11">
        <f>SUM(G93:G100)</f>
        <v>0</v>
      </c>
      <c r="H92" s="6">
        <f t="shared" si="1"/>
        <v>72100</v>
      </c>
    </row>
    <row r="93" spans="1:8" ht="25.5">
      <c r="A93" s="10"/>
      <c r="B93" s="10"/>
      <c r="C93" s="10" t="s">
        <v>43</v>
      </c>
      <c r="D93" s="12" t="s">
        <v>44</v>
      </c>
      <c r="E93" s="6">
        <f>'21 maja'!H97</f>
        <v>2110</v>
      </c>
      <c r="F93" s="26"/>
      <c r="G93" s="26"/>
      <c r="H93" s="6">
        <f t="shared" si="1"/>
        <v>2110</v>
      </c>
    </row>
    <row r="94" spans="1:8" ht="12.75">
      <c r="A94" s="10"/>
      <c r="B94" s="10"/>
      <c r="C94" s="10" t="s">
        <v>45</v>
      </c>
      <c r="D94" s="12" t="s">
        <v>46</v>
      </c>
      <c r="E94" s="6">
        <f>'21 maja'!H98</f>
        <v>365</v>
      </c>
      <c r="F94" s="26"/>
      <c r="G94" s="26"/>
      <c r="H94" s="6">
        <f t="shared" si="1"/>
        <v>365</v>
      </c>
    </row>
    <row r="95" spans="1:8" ht="12.75">
      <c r="A95" s="10"/>
      <c r="B95" s="10"/>
      <c r="C95" s="10" t="s">
        <v>63</v>
      </c>
      <c r="D95" s="12" t="s">
        <v>102</v>
      </c>
      <c r="E95" s="6">
        <f>'21 maja'!H99</f>
        <v>14832</v>
      </c>
      <c r="F95" s="26"/>
      <c r="G95" s="26"/>
      <c r="H95" s="6">
        <f t="shared" si="1"/>
        <v>14832</v>
      </c>
    </row>
    <row r="96" spans="1:8" ht="12.75">
      <c r="A96" s="10"/>
      <c r="B96" s="10"/>
      <c r="C96" s="10" t="s">
        <v>12</v>
      </c>
      <c r="D96" s="12" t="s">
        <v>93</v>
      </c>
      <c r="E96" s="6">
        <f>'21 maja'!H100</f>
        <v>24093</v>
      </c>
      <c r="F96" s="26"/>
      <c r="G96" s="26"/>
      <c r="H96" s="6">
        <f t="shared" si="1"/>
        <v>24093</v>
      </c>
    </row>
    <row r="97" spans="1:8" ht="12.75">
      <c r="A97" s="10"/>
      <c r="B97" s="10"/>
      <c r="C97" s="10" t="s">
        <v>31</v>
      </c>
      <c r="D97" s="12" t="s">
        <v>32</v>
      </c>
      <c r="E97" s="6">
        <f>'21 maja'!H101</f>
        <v>11000</v>
      </c>
      <c r="F97" s="26"/>
      <c r="G97" s="26"/>
      <c r="H97" s="6">
        <f t="shared" si="1"/>
        <v>11000</v>
      </c>
    </row>
    <row r="98" spans="1:8" ht="12.75">
      <c r="A98" s="10"/>
      <c r="B98" s="10"/>
      <c r="C98" s="10" t="s">
        <v>14</v>
      </c>
      <c r="D98" s="12" t="s">
        <v>15</v>
      </c>
      <c r="E98" s="6">
        <f>'21 maja'!H102</f>
        <v>6700</v>
      </c>
      <c r="F98" s="26"/>
      <c r="G98" s="26"/>
      <c r="H98" s="6">
        <f t="shared" si="1"/>
        <v>6700</v>
      </c>
    </row>
    <row r="99" spans="1:8" ht="38.25">
      <c r="A99" s="10"/>
      <c r="B99" s="10"/>
      <c r="C99" s="10" t="s">
        <v>74</v>
      </c>
      <c r="D99" s="12" t="s">
        <v>75</v>
      </c>
      <c r="E99" s="6">
        <f>'21 maja'!H103</f>
        <v>1000</v>
      </c>
      <c r="F99" s="26"/>
      <c r="G99" s="26"/>
      <c r="H99" s="6">
        <f t="shared" si="1"/>
        <v>1000</v>
      </c>
    </row>
    <row r="100" spans="1:8" ht="12.75">
      <c r="A100" s="10"/>
      <c r="B100" s="10"/>
      <c r="C100" s="10" t="s">
        <v>80</v>
      </c>
      <c r="D100" s="12" t="s">
        <v>81</v>
      </c>
      <c r="E100" s="6">
        <f>'21 maja'!H104</f>
        <v>12000</v>
      </c>
      <c r="F100" s="26"/>
      <c r="G100" s="26"/>
      <c r="H100" s="6">
        <f t="shared" si="1"/>
        <v>12000</v>
      </c>
    </row>
    <row r="101" spans="1:8" ht="12.75">
      <c r="A101" s="10"/>
      <c r="B101" s="10" t="s">
        <v>103</v>
      </c>
      <c r="C101" s="10"/>
      <c r="D101" s="12" t="s">
        <v>104</v>
      </c>
      <c r="E101" s="6">
        <f>'21 maja'!H105</f>
        <v>400</v>
      </c>
      <c r="F101" s="11">
        <f>SUM(F102)</f>
        <v>0</v>
      </c>
      <c r="G101" s="11">
        <f>SUM(G102)</f>
        <v>0</v>
      </c>
      <c r="H101" s="6">
        <f t="shared" si="1"/>
        <v>400</v>
      </c>
    </row>
    <row r="102" spans="1:8" ht="12.75">
      <c r="A102" s="10"/>
      <c r="B102" s="10"/>
      <c r="C102" s="10" t="s">
        <v>12</v>
      </c>
      <c r="D102" s="12" t="s">
        <v>93</v>
      </c>
      <c r="E102" s="6">
        <f>'21 maja'!H106</f>
        <v>400</v>
      </c>
      <c r="F102" s="26"/>
      <c r="G102" s="26"/>
      <c r="H102" s="6">
        <f t="shared" si="1"/>
        <v>400</v>
      </c>
    </row>
    <row r="103" spans="1:8" ht="12.75">
      <c r="A103" s="13" t="s">
        <v>105</v>
      </c>
      <c r="B103" s="13"/>
      <c r="C103" s="13"/>
      <c r="D103" s="14" t="s">
        <v>106</v>
      </c>
      <c r="E103" s="9">
        <f>'21 maja'!H107</f>
        <v>250000</v>
      </c>
      <c r="F103" s="15">
        <f>F104</f>
        <v>0</v>
      </c>
      <c r="G103" s="15">
        <f>G104</f>
        <v>0</v>
      </c>
      <c r="H103" s="9">
        <f t="shared" si="1"/>
        <v>250000</v>
      </c>
    </row>
    <row r="104" spans="1:8" ht="38.25">
      <c r="A104" s="10"/>
      <c r="B104" s="10" t="s">
        <v>107</v>
      </c>
      <c r="C104" s="10"/>
      <c r="D104" s="12" t="s">
        <v>108</v>
      </c>
      <c r="E104" s="6">
        <f>'21 maja'!H108</f>
        <v>250000</v>
      </c>
      <c r="F104" s="11">
        <f>SUM(F105)</f>
        <v>0</v>
      </c>
      <c r="G104" s="11">
        <f>SUM(G105)</f>
        <v>0</v>
      </c>
      <c r="H104" s="6">
        <f t="shared" si="1"/>
        <v>250000</v>
      </c>
    </row>
    <row r="105" spans="1:8" ht="51">
      <c r="A105" s="10"/>
      <c r="B105" s="10"/>
      <c r="C105" s="10" t="s">
        <v>109</v>
      </c>
      <c r="D105" s="12" t="s">
        <v>110</v>
      </c>
      <c r="E105" s="6">
        <f>'21 maja'!H109</f>
        <v>250000</v>
      </c>
      <c r="F105" s="26"/>
      <c r="G105" s="26"/>
      <c r="H105" s="6">
        <f t="shared" si="1"/>
        <v>250000</v>
      </c>
    </row>
    <row r="106" spans="1:8" ht="12.75">
      <c r="A106" s="13" t="s">
        <v>111</v>
      </c>
      <c r="B106" s="13"/>
      <c r="C106" s="13"/>
      <c r="D106" s="14" t="s">
        <v>112</v>
      </c>
      <c r="E106" s="9">
        <f>'21 maja'!H110</f>
        <v>43000</v>
      </c>
      <c r="F106" s="15">
        <f>F107+F109</f>
        <v>10000</v>
      </c>
      <c r="G106" s="15">
        <f>G107+G109</f>
        <v>0</v>
      </c>
      <c r="H106" s="9">
        <f t="shared" si="1"/>
        <v>33000</v>
      </c>
    </row>
    <row r="107" spans="1:8" ht="12.75">
      <c r="A107" s="10"/>
      <c r="B107" s="10" t="s">
        <v>113</v>
      </c>
      <c r="C107" s="10"/>
      <c r="D107" s="12" t="s">
        <v>114</v>
      </c>
      <c r="E107" s="6">
        <f>'21 maja'!H111</f>
        <v>3000</v>
      </c>
      <c r="F107" s="11">
        <f>SUM(F108)</f>
        <v>0</v>
      </c>
      <c r="G107" s="11">
        <f>SUM(G108)</f>
        <v>0</v>
      </c>
      <c r="H107" s="6">
        <f t="shared" si="1"/>
        <v>3000</v>
      </c>
    </row>
    <row r="108" spans="1:8" ht="12.75">
      <c r="A108" s="10"/>
      <c r="B108" s="10"/>
      <c r="C108" s="10" t="s">
        <v>14</v>
      </c>
      <c r="D108" s="12" t="s">
        <v>15</v>
      </c>
      <c r="E108" s="6">
        <f>'21 maja'!H112</f>
        <v>3000</v>
      </c>
      <c r="F108" s="26"/>
      <c r="G108" s="26"/>
      <c r="H108" s="6">
        <f t="shared" si="1"/>
        <v>3000</v>
      </c>
    </row>
    <row r="109" spans="1:8" ht="12.75">
      <c r="A109" s="10"/>
      <c r="B109" s="10" t="s">
        <v>115</v>
      </c>
      <c r="C109" s="10"/>
      <c r="D109" s="12" t="s">
        <v>116</v>
      </c>
      <c r="E109" s="6">
        <f>'21 maja'!H113</f>
        <v>40000</v>
      </c>
      <c r="F109" s="11">
        <f>SUM(F110)</f>
        <v>10000</v>
      </c>
      <c r="G109" s="11">
        <f>SUM(G110)</f>
        <v>0</v>
      </c>
      <c r="H109" s="6">
        <f t="shared" si="1"/>
        <v>30000</v>
      </c>
    </row>
    <row r="110" spans="1:8" ht="12.75">
      <c r="A110" s="10"/>
      <c r="B110" s="10"/>
      <c r="C110" s="10" t="s">
        <v>117</v>
      </c>
      <c r="D110" s="12" t="s">
        <v>118</v>
      </c>
      <c r="E110" s="6">
        <f>'21 maja'!H114</f>
        <v>40000</v>
      </c>
      <c r="F110" s="26">
        <v>10000</v>
      </c>
      <c r="G110" s="26"/>
      <c r="H110" s="6">
        <f t="shared" si="1"/>
        <v>30000</v>
      </c>
    </row>
    <row r="111" spans="1:8" ht="12.75">
      <c r="A111" s="13" t="s">
        <v>119</v>
      </c>
      <c r="B111" s="13"/>
      <c r="C111" s="13"/>
      <c r="D111" s="14" t="s">
        <v>120</v>
      </c>
      <c r="E111" s="9">
        <f>'21 maja'!H115</f>
        <v>5544568</v>
      </c>
      <c r="F111" s="15">
        <f>F112+F134+F142+F155+F174+F187+F205+F208+F215</f>
        <v>1000</v>
      </c>
      <c r="G111" s="15">
        <f>G112+G134+G142+G155+G174+G187+G205+G208+G215</f>
        <v>33900</v>
      </c>
      <c r="H111" s="9">
        <f t="shared" si="1"/>
        <v>5577468</v>
      </c>
    </row>
    <row r="112" spans="1:8" ht="12.75">
      <c r="A112" s="13"/>
      <c r="B112" s="10" t="s">
        <v>121</v>
      </c>
      <c r="C112" s="13"/>
      <c r="D112" s="12" t="s">
        <v>122</v>
      </c>
      <c r="E112" s="6">
        <f>'21 maja'!H116</f>
        <v>2833655</v>
      </c>
      <c r="F112" s="11">
        <f>SUM(F113:F132)</f>
        <v>0</v>
      </c>
      <c r="G112" s="11">
        <f>SUM(G113:G132)</f>
        <v>32900</v>
      </c>
      <c r="H112" s="6">
        <f t="shared" si="1"/>
        <v>2866555</v>
      </c>
    </row>
    <row r="113" spans="1:8" ht="25.5">
      <c r="A113" s="13"/>
      <c r="B113" s="13"/>
      <c r="C113" s="10" t="s">
        <v>59</v>
      </c>
      <c r="D113" s="12" t="s">
        <v>60</v>
      </c>
      <c r="E113" s="6">
        <f>'21 maja'!H117</f>
        <v>132880</v>
      </c>
      <c r="F113" s="26"/>
      <c r="G113" s="26"/>
      <c r="H113" s="6">
        <f t="shared" si="1"/>
        <v>132880</v>
      </c>
    </row>
    <row r="114" spans="1:8" ht="25.5">
      <c r="A114" s="13"/>
      <c r="B114" s="13"/>
      <c r="C114" s="10" t="s">
        <v>39</v>
      </c>
      <c r="D114" s="12" t="s">
        <v>40</v>
      </c>
      <c r="E114" s="6">
        <f>'21 maja'!H118</f>
        <v>1595000</v>
      </c>
      <c r="F114" s="26"/>
      <c r="G114" s="26">
        <v>27154</v>
      </c>
      <c r="H114" s="6">
        <f t="shared" si="1"/>
        <v>1622154</v>
      </c>
    </row>
    <row r="115" spans="1:8" ht="12.75">
      <c r="A115" s="13"/>
      <c r="B115" s="13"/>
      <c r="C115" s="10" t="s">
        <v>41</v>
      </c>
      <c r="D115" s="12" t="s">
        <v>42</v>
      </c>
      <c r="E115" s="6">
        <f>'21 maja'!H119</f>
        <v>114991</v>
      </c>
      <c r="F115" s="26"/>
      <c r="G115" s="26"/>
      <c r="H115" s="6">
        <f t="shared" si="1"/>
        <v>114991</v>
      </c>
    </row>
    <row r="116" spans="1:8" ht="25.5">
      <c r="A116" s="13"/>
      <c r="B116" s="13"/>
      <c r="C116" s="10" t="s">
        <v>43</v>
      </c>
      <c r="D116" s="12" t="s">
        <v>44</v>
      </c>
      <c r="E116" s="6">
        <f>'21 maja'!H120</f>
        <v>279360</v>
      </c>
      <c r="F116" s="26"/>
      <c r="G116" s="26">
        <v>5080</v>
      </c>
      <c r="H116" s="6">
        <f t="shared" si="1"/>
        <v>284440</v>
      </c>
    </row>
    <row r="117" spans="1:8" ht="12.75">
      <c r="A117" s="13"/>
      <c r="B117" s="13"/>
      <c r="C117" s="10" t="s">
        <v>45</v>
      </c>
      <c r="D117" s="12" t="s">
        <v>46</v>
      </c>
      <c r="E117" s="6">
        <f>'21 maja'!H121</f>
        <v>45405</v>
      </c>
      <c r="F117" s="26"/>
      <c r="G117" s="26">
        <v>666</v>
      </c>
      <c r="H117" s="6">
        <f t="shared" si="1"/>
        <v>46071</v>
      </c>
    </row>
    <row r="118" spans="1:8" ht="12.75">
      <c r="A118" s="13"/>
      <c r="B118" s="13"/>
      <c r="C118" s="10" t="s">
        <v>63</v>
      </c>
      <c r="D118" s="12" t="s">
        <v>64</v>
      </c>
      <c r="E118" s="6">
        <f>'21 maja'!H122</f>
        <v>14500</v>
      </c>
      <c r="F118" s="26"/>
      <c r="G118" s="26"/>
      <c r="H118" s="6">
        <f t="shared" si="1"/>
        <v>14500</v>
      </c>
    </row>
    <row r="119" spans="1:8" ht="12.75">
      <c r="A119" s="13"/>
      <c r="B119" s="13"/>
      <c r="C119" s="10" t="s">
        <v>12</v>
      </c>
      <c r="D119" s="12" t="s">
        <v>65</v>
      </c>
      <c r="E119" s="6">
        <f>'21 maja'!H123</f>
        <v>150000</v>
      </c>
      <c r="F119" s="26"/>
      <c r="G119" s="26"/>
      <c r="H119" s="6">
        <f t="shared" si="1"/>
        <v>150000</v>
      </c>
    </row>
    <row r="120" spans="1:8" ht="25.5">
      <c r="A120" s="10"/>
      <c r="B120" s="10"/>
      <c r="C120" s="10" t="s">
        <v>123</v>
      </c>
      <c r="D120" s="12" t="s">
        <v>124</v>
      </c>
      <c r="E120" s="6">
        <f>'21 maja'!H124</f>
        <v>1000</v>
      </c>
      <c r="F120" s="26"/>
      <c r="G120" s="26"/>
      <c r="H120" s="6">
        <f t="shared" si="1"/>
        <v>1000</v>
      </c>
    </row>
    <row r="121" spans="1:8" ht="12.75">
      <c r="A121" s="10"/>
      <c r="B121" s="10"/>
      <c r="C121" s="10" t="s">
        <v>31</v>
      </c>
      <c r="D121" s="12" t="s">
        <v>32</v>
      </c>
      <c r="E121" s="6">
        <f>'21 maja'!H125</f>
        <v>33600</v>
      </c>
      <c r="F121" s="26"/>
      <c r="G121" s="26"/>
      <c r="H121" s="6">
        <f t="shared" si="1"/>
        <v>33600</v>
      </c>
    </row>
    <row r="122" spans="1:8" ht="12.75">
      <c r="A122" s="10"/>
      <c r="B122" s="10"/>
      <c r="C122" s="10" t="s">
        <v>22</v>
      </c>
      <c r="D122" s="12" t="s">
        <v>23</v>
      </c>
      <c r="E122" s="6">
        <f>'21 maja'!H126</f>
        <v>30000</v>
      </c>
      <c r="F122" s="26"/>
      <c r="G122" s="26"/>
      <c r="H122" s="6">
        <f t="shared" si="1"/>
        <v>30000</v>
      </c>
    </row>
    <row r="123" spans="1:8" ht="12.75">
      <c r="A123" s="10"/>
      <c r="B123" s="10"/>
      <c r="C123" s="10" t="s">
        <v>68</v>
      </c>
      <c r="D123" s="12" t="s">
        <v>69</v>
      </c>
      <c r="E123" s="6">
        <f>'21 maja'!H127</f>
        <v>2600</v>
      </c>
      <c r="F123" s="26"/>
      <c r="G123" s="26"/>
      <c r="H123" s="6">
        <f t="shared" si="1"/>
        <v>2600</v>
      </c>
    </row>
    <row r="124" spans="1:8" ht="12.75">
      <c r="A124" s="10"/>
      <c r="B124" s="10"/>
      <c r="C124" s="10" t="s">
        <v>14</v>
      </c>
      <c r="D124" s="12" t="s">
        <v>15</v>
      </c>
      <c r="E124" s="6">
        <f>'21 maja'!H128</f>
        <v>33000</v>
      </c>
      <c r="F124" s="26"/>
      <c r="G124" s="26"/>
      <c r="H124" s="6">
        <f t="shared" si="1"/>
        <v>33000</v>
      </c>
    </row>
    <row r="125" spans="1:8" ht="25.5">
      <c r="A125" s="10"/>
      <c r="B125" s="10"/>
      <c r="C125" s="10" t="s">
        <v>70</v>
      </c>
      <c r="D125" s="12" t="s">
        <v>71</v>
      </c>
      <c r="E125" s="6">
        <f>'21 maja'!H129</f>
        <v>4077</v>
      </c>
      <c r="F125" s="26"/>
      <c r="G125" s="26"/>
      <c r="H125" s="6">
        <f t="shared" si="1"/>
        <v>4077</v>
      </c>
    </row>
    <row r="126" spans="1:8" ht="38.25">
      <c r="A126" s="10"/>
      <c r="B126" s="10"/>
      <c r="C126" s="10" t="s">
        <v>72</v>
      </c>
      <c r="D126" s="12" t="s">
        <v>73</v>
      </c>
      <c r="E126" s="6">
        <f>'21 maja'!H130</f>
        <v>0</v>
      </c>
      <c r="F126" s="26"/>
      <c r="G126" s="26"/>
      <c r="H126" s="6">
        <f t="shared" si="1"/>
        <v>0</v>
      </c>
    </row>
    <row r="127" spans="1:8" ht="38.25">
      <c r="A127" s="10"/>
      <c r="B127" s="10"/>
      <c r="C127" s="10" t="s">
        <v>74</v>
      </c>
      <c r="D127" s="12" t="s">
        <v>75</v>
      </c>
      <c r="E127" s="6">
        <f>'21 maja'!H131</f>
        <v>11650</v>
      </c>
      <c r="F127" s="26"/>
      <c r="G127" s="26"/>
      <c r="H127" s="6">
        <f t="shared" si="1"/>
        <v>11650</v>
      </c>
    </row>
    <row r="128" spans="1:8" ht="12.75">
      <c r="A128" s="10"/>
      <c r="B128" s="10"/>
      <c r="C128" s="10" t="s">
        <v>47</v>
      </c>
      <c r="D128" s="12" t="s">
        <v>48</v>
      </c>
      <c r="E128" s="6">
        <f>'21 maja'!H132</f>
        <v>2600</v>
      </c>
      <c r="F128" s="26"/>
      <c r="G128" s="26"/>
      <c r="H128" s="6">
        <f t="shared" si="1"/>
        <v>2600</v>
      </c>
    </row>
    <row r="129" spans="1:8" ht="12.75">
      <c r="A129" s="10"/>
      <c r="B129" s="10"/>
      <c r="C129" s="10" t="s">
        <v>80</v>
      </c>
      <c r="D129" s="12" t="s">
        <v>81</v>
      </c>
      <c r="E129" s="6">
        <f>'21 maja'!H133</f>
        <v>7400</v>
      </c>
      <c r="F129" s="26"/>
      <c r="G129" s="26"/>
      <c r="H129" s="6">
        <f t="shared" si="1"/>
        <v>7400</v>
      </c>
    </row>
    <row r="130" spans="1:8" ht="25.5">
      <c r="A130" s="10"/>
      <c r="B130" s="10"/>
      <c r="C130" s="10" t="s">
        <v>49</v>
      </c>
      <c r="D130" s="12" t="s">
        <v>50</v>
      </c>
      <c r="E130" s="6">
        <f>'21 maja'!H134</f>
        <v>86792</v>
      </c>
      <c r="F130" s="26"/>
      <c r="G130" s="26"/>
      <c r="H130" s="6">
        <f t="shared" si="1"/>
        <v>86792</v>
      </c>
    </row>
    <row r="131" spans="1:8" ht="38.25">
      <c r="A131" s="10"/>
      <c r="B131" s="10"/>
      <c r="C131" s="10" t="s">
        <v>82</v>
      </c>
      <c r="D131" s="12" t="s">
        <v>83</v>
      </c>
      <c r="E131" s="6">
        <f>'21 maja'!H135</f>
        <v>3000</v>
      </c>
      <c r="F131" s="26"/>
      <c r="G131" s="26"/>
      <c r="H131" s="6">
        <f t="shared" si="1"/>
        <v>3000</v>
      </c>
    </row>
    <row r="132" spans="1:8" ht="25.5">
      <c r="A132" s="10"/>
      <c r="B132" s="10"/>
      <c r="C132" s="10" t="s">
        <v>84</v>
      </c>
      <c r="D132" s="12" t="s">
        <v>85</v>
      </c>
      <c r="E132" s="6">
        <f>'21 maja'!H137</f>
        <v>1800</v>
      </c>
      <c r="F132" s="26"/>
      <c r="G132" s="26"/>
      <c r="H132" s="6">
        <f t="shared" si="1"/>
        <v>1800</v>
      </c>
    </row>
    <row r="133" spans="1:8" ht="25.5">
      <c r="A133" s="10"/>
      <c r="B133" s="10"/>
      <c r="C133" s="10" t="s">
        <v>4</v>
      </c>
      <c r="D133" s="12" t="s">
        <v>234</v>
      </c>
      <c r="E133" s="6">
        <v>284000</v>
      </c>
      <c r="F133" s="32"/>
      <c r="G133" s="32"/>
      <c r="H133" s="6">
        <f t="shared" si="1"/>
        <v>284000</v>
      </c>
    </row>
    <row r="134" spans="1:8" ht="25.5">
      <c r="A134" s="10"/>
      <c r="B134" s="10" t="s">
        <v>125</v>
      </c>
      <c r="C134" s="10"/>
      <c r="D134" s="12" t="s">
        <v>126</v>
      </c>
      <c r="E134" s="6">
        <f>'21 maja'!H138</f>
        <v>221021</v>
      </c>
      <c r="F134" s="11">
        <f>SUM(F135:F141)</f>
        <v>0</v>
      </c>
      <c r="G134" s="11">
        <f>SUM(G135:G141)</f>
        <v>0</v>
      </c>
      <c r="H134" s="6">
        <f t="shared" si="1"/>
        <v>221021</v>
      </c>
    </row>
    <row r="135" spans="1:8" ht="25.5">
      <c r="A135" s="10"/>
      <c r="B135" s="10"/>
      <c r="C135" s="10" t="s">
        <v>59</v>
      </c>
      <c r="D135" s="12" t="s">
        <v>60</v>
      </c>
      <c r="E135" s="6">
        <f>'21 maja'!H139</f>
        <v>16690</v>
      </c>
      <c r="F135" s="26"/>
      <c r="G135" s="26"/>
      <c r="H135" s="6">
        <f t="shared" si="1"/>
        <v>16690</v>
      </c>
    </row>
    <row r="136" spans="1:8" ht="25.5">
      <c r="A136" s="10"/>
      <c r="B136" s="10"/>
      <c r="C136" s="10" t="s">
        <v>39</v>
      </c>
      <c r="D136" s="12" t="s">
        <v>40</v>
      </c>
      <c r="E136" s="6">
        <f>'21 maja'!H140</f>
        <v>151600</v>
      </c>
      <c r="F136" s="26"/>
      <c r="G136" s="26"/>
      <c r="H136" s="6">
        <f t="shared" si="1"/>
        <v>151600</v>
      </c>
    </row>
    <row r="137" spans="1:8" ht="12.75">
      <c r="A137" s="10"/>
      <c r="B137" s="10"/>
      <c r="C137" s="10" t="s">
        <v>41</v>
      </c>
      <c r="D137" s="12" t="s">
        <v>42</v>
      </c>
      <c r="E137" s="6">
        <f>'21 maja'!H141</f>
        <v>11385</v>
      </c>
      <c r="F137" s="26"/>
      <c r="G137" s="26"/>
      <c r="H137" s="6">
        <f t="shared" si="1"/>
        <v>11385</v>
      </c>
    </row>
    <row r="138" spans="1:8" ht="25.5">
      <c r="A138" s="10"/>
      <c r="B138" s="10"/>
      <c r="C138" s="10" t="s">
        <v>43</v>
      </c>
      <c r="D138" s="12" t="s">
        <v>44</v>
      </c>
      <c r="E138" s="6">
        <f>'21 maja'!H142</f>
        <v>27730</v>
      </c>
      <c r="F138" s="26"/>
      <c r="G138" s="26"/>
      <c r="H138" s="6">
        <f t="shared" si="1"/>
        <v>27730</v>
      </c>
    </row>
    <row r="139" spans="1:8" ht="12.75">
      <c r="A139" s="10"/>
      <c r="B139" s="10"/>
      <c r="C139" s="10" t="s">
        <v>45</v>
      </c>
      <c r="D139" s="12" t="s">
        <v>46</v>
      </c>
      <c r="E139" s="6">
        <f>'21 maja'!H143</f>
        <v>4390</v>
      </c>
      <c r="F139" s="26"/>
      <c r="G139" s="26"/>
      <c r="H139" s="6">
        <f t="shared" si="1"/>
        <v>4390</v>
      </c>
    </row>
    <row r="140" spans="1:8" ht="12.75">
      <c r="A140" s="10"/>
      <c r="B140" s="10"/>
      <c r="C140" s="10" t="s">
        <v>68</v>
      </c>
      <c r="D140" s="12" t="s">
        <v>69</v>
      </c>
      <c r="E140" s="6">
        <f>'21 maja'!H144</f>
        <v>100</v>
      </c>
      <c r="F140" s="26"/>
      <c r="G140" s="26"/>
      <c r="H140" s="6">
        <f t="shared" si="1"/>
        <v>100</v>
      </c>
    </row>
    <row r="141" spans="1:8" ht="25.5">
      <c r="A141" s="10"/>
      <c r="B141" s="10"/>
      <c r="C141" s="10" t="s">
        <v>49</v>
      </c>
      <c r="D141" s="12" t="s">
        <v>50</v>
      </c>
      <c r="E141" s="6">
        <f>'21 maja'!H145</f>
        <v>9126</v>
      </c>
      <c r="F141" s="26"/>
      <c r="G141" s="26"/>
      <c r="H141" s="6">
        <f t="shared" si="1"/>
        <v>9126</v>
      </c>
    </row>
    <row r="142" spans="1:8" ht="12.75">
      <c r="A142" s="10"/>
      <c r="B142" s="10" t="s">
        <v>127</v>
      </c>
      <c r="C142" s="10"/>
      <c r="D142" s="12" t="s">
        <v>128</v>
      </c>
      <c r="E142" s="6">
        <f>'21 maja'!H146</f>
        <v>300401</v>
      </c>
      <c r="F142" s="11">
        <f>SUM(F143:F154)</f>
        <v>0</v>
      </c>
      <c r="G142" s="11">
        <f>SUM(G143:G154)</f>
        <v>0</v>
      </c>
      <c r="H142" s="6">
        <f t="shared" si="1"/>
        <v>300401</v>
      </c>
    </row>
    <row r="143" spans="1:8" ht="25.5">
      <c r="A143" s="10"/>
      <c r="B143" s="10"/>
      <c r="C143" s="10" t="s">
        <v>59</v>
      </c>
      <c r="D143" s="12" t="s">
        <v>60</v>
      </c>
      <c r="E143" s="6">
        <f>'21 maja'!H147</f>
        <v>18700</v>
      </c>
      <c r="F143" s="26"/>
      <c r="G143" s="26"/>
      <c r="H143" s="6">
        <f t="shared" si="1"/>
        <v>18700</v>
      </c>
    </row>
    <row r="144" spans="1:8" ht="25.5">
      <c r="A144" s="10"/>
      <c r="B144" s="10"/>
      <c r="C144" s="10" t="s">
        <v>39</v>
      </c>
      <c r="D144" s="12" t="s">
        <v>40</v>
      </c>
      <c r="E144" s="6">
        <f>'21 maja'!H148</f>
        <v>188000</v>
      </c>
      <c r="F144" s="26"/>
      <c r="G144" s="26"/>
      <c r="H144" s="6">
        <f t="shared" si="1"/>
        <v>188000</v>
      </c>
    </row>
    <row r="145" spans="1:8" ht="12.75">
      <c r="A145" s="10"/>
      <c r="B145" s="10"/>
      <c r="C145" s="10" t="s">
        <v>41</v>
      </c>
      <c r="D145" s="12" t="s">
        <v>42</v>
      </c>
      <c r="E145" s="6">
        <f>'21 maja'!H149</f>
        <v>15912</v>
      </c>
      <c r="F145" s="26"/>
      <c r="G145" s="26"/>
      <c r="H145" s="6">
        <f aca="true" t="shared" si="2" ref="H145:H208">E145-F145+G145</f>
        <v>15912</v>
      </c>
    </row>
    <row r="146" spans="1:8" ht="25.5">
      <c r="A146" s="10"/>
      <c r="B146" s="10"/>
      <c r="C146" s="10" t="s">
        <v>43</v>
      </c>
      <c r="D146" s="12" t="s">
        <v>44</v>
      </c>
      <c r="E146" s="6">
        <f>'21 maja'!H150</f>
        <v>34600</v>
      </c>
      <c r="F146" s="26"/>
      <c r="G146" s="26"/>
      <c r="H146" s="6">
        <f t="shared" si="2"/>
        <v>34600</v>
      </c>
    </row>
    <row r="147" spans="1:8" ht="12.75">
      <c r="A147" s="10"/>
      <c r="B147" s="10"/>
      <c r="C147" s="10" t="s">
        <v>45</v>
      </c>
      <c r="D147" s="12" t="s">
        <v>46</v>
      </c>
      <c r="E147" s="6">
        <f>'21 maja'!H151</f>
        <v>5600</v>
      </c>
      <c r="F147" s="26"/>
      <c r="G147" s="26"/>
      <c r="H147" s="6">
        <f t="shared" si="2"/>
        <v>5600</v>
      </c>
    </row>
    <row r="148" spans="1:8" ht="12.75">
      <c r="A148" s="10"/>
      <c r="B148" s="10"/>
      <c r="C148" s="10" t="s">
        <v>12</v>
      </c>
      <c r="D148" s="12" t="s">
        <v>65</v>
      </c>
      <c r="E148" s="6">
        <f>'21 maja'!H152</f>
        <v>5000</v>
      </c>
      <c r="F148" s="26"/>
      <c r="G148" s="26"/>
      <c r="H148" s="6">
        <f t="shared" si="2"/>
        <v>5000</v>
      </c>
    </row>
    <row r="149" spans="1:8" ht="12.75">
      <c r="A149" s="10"/>
      <c r="B149" s="10"/>
      <c r="C149" s="10" t="s">
        <v>31</v>
      </c>
      <c r="D149" s="12" t="s">
        <v>32</v>
      </c>
      <c r="E149" s="6">
        <f>'21 maja'!H153</f>
        <v>1500</v>
      </c>
      <c r="F149" s="26"/>
      <c r="G149" s="26"/>
      <c r="H149" s="6">
        <f t="shared" si="2"/>
        <v>1500</v>
      </c>
    </row>
    <row r="150" spans="1:8" ht="12.75">
      <c r="A150" s="10"/>
      <c r="B150" s="10"/>
      <c r="C150" s="10" t="s">
        <v>68</v>
      </c>
      <c r="D150" s="12" t="s">
        <v>69</v>
      </c>
      <c r="E150" s="6">
        <f>'21 maja'!H154</f>
        <v>120</v>
      </c>
      <c r="F150" s="26"/>
      <c r="G150" s="26"/>
      <c r="H150" s="6">
        <f t="shared" si="2"/>
        <v>120</v>
      </c>
    </row>
    <row r="151" spans="1:8" ht="12.75">
      <c r="A151" s="10"/>
      <c r="B151" s="10"/>
      <c r="C151" s="10" t="s">
        <v>14</v>
      </c>
      <c r="D151" s="12" t="s">
        <v>15</v>
      </c>
      <c r="E151" s="6">
        <f>'21 maja'!H155</f>
        <v>18000</v>
      </c>
      <c r="F151" s="26"/>
      <c r="G151" s="26"/>
      <c r="H151" s="6">
        <f t="shared" si="2"/>
        <v>18000</v>
      </c>
    </row>
    <row r="152" spans="1:8" ht="38.25">
      <c r="A152" s="10"/>
      <c r="B152" s="10"/>
      <c r="C152" s="10" t="s">
        <v>74</v>
      </c>
      <c r="D152" s="12" t="s">
        <v>75</v>
      </c>
      <c r="E152" s="6">
        <f>'21 maja'!H156</f>
        <v>1600</v>
      </c>
      <c r="F152" s="26"/>
      <c r="G152" s="26"/>
      <c r="H152" s="6">
        <f t="shared" si="2"/>
        <v>1600</v>
      </c>
    </row>
    <row r="153" spans="1:8" ht="12.75">
      <c r="A153" s="10"/>
      <c r="B153" s="10"/>
      <c r="C153" s="10" t="s">
        <v>80</v>
      </c>
      <c r="D153" s="12" t="s">
        <v>81</v>
      </c>
      <c r="E153" s="6">
        <f>'21 maja'!H157</f>
        <v>430</v>
      </c>
      <c r="F153" s="26"/>
      <c r="G153" s="26"/>
      <c r="H153" s="6">
        <f t="shared" si="2"/>
        <v>430</v>
      </c>
    </row>
    <row r="154" spans="1:8" ht="25.5">
      <c r="A154" s="10"/>
      <c r="B154" s="10"/>
      <c r="C154" s="10" t="s">
        <v>49</v>
      </c>
      <c r="D154" s="12" t="s">
        <v>50</v>
      </c>
      <c r="E154" s="6">
        <f>'21 maja'!H158</f>
        <v>10939</v>
      </c>
      <c r="F154" s="26"/>
      <c r="G154" s="26"/>
      <c r="H154" s="6">
        <f t="shared" si="2"/>
        <v>10939</v>
      </c>
    </row>
    <row r="155" spans="1:8" ht="12.75">
      <c r="A155" s="10"/>
      <c r="B155" s="10" t="s">
        <v>129</v>
      </c>
      <c r="C155" s="10"/>
      <c r="D155" s="12" t="s">
        <v>130</v>
      </c>
      <c r="E155" s="6">
        <f>'21 maja'!H159</f>
        <v>1398734</v>
      </c>
      <c r="F155" s="11">
        <f>SUM(F156:F173)</f>
        <v>0</v>
      </c>
      <c r="G155" s="11">
        <f>SUM(G156:G173)</f>
        <v>0</v>
      </c>
      <c r="H155" s="6">
        <f t="shared" si="2"/>
        <v>1398734</v>
      </c>
    </row>
    <row r="156" spans="1:8" ht="25.5">
      <c r="A156" s="10"/>
      <c r="B156" s="10"/>
      <c r="C156" s="10" t="s">
        <v>59</v>
      </c>
      <c r="D156" s="12" t="s">
        <v>60</v>
      </c>
      <c r="E156" s="6">
        <f>'21 maja'!H160</f>
        <v>80460</v>
      </c>
      <c r="F156" s="26"/>
      <c r="G156" s="26"/>
      <c r="H156" s="6">
        <f t="shared" si="2"/>
        <v>80460</v>
      </c>
    </row>
    <row r="157" spans="1:8" ht="25.5">
      <c r="A157" s="10"/>
      <c r="B157" s="10"/>
      <c r="C157" s="10" t="s">
        <v>39</v>
      </c>
      <c r="D157" s="12" t="s">
        <v>40</v>
      </c>
      <c r="E157" s="6">
        <f>'21 maja'!H161</f>
        <v>854427</v>
      </c>
      <c r="F157" s="26"/>
      <c r="G157" s="26"/>
      <c r="H157" s="6">
        <f t="shared" si="2"/>
        <v>854427</v>
      </c>
    </row>
    <row r="158" spans="1:8" ht="12.75">
      <c r="A158" s="10"/>
      <c r="B158" s="10"/>
      <c r="C158" s="10" t="s">
        <v>41</v>
      </c>
      <c r="D158" s="12" t="s">
        <v>42</v>
      </c>
      <c r="E158" s="6">
        <f>'21 maja'!H162</f>
        <v>62026</v>
      </c>
      <c r="F158" s="26"/>
      <c r="G158" s="26"/>
      <c r="H158" s="6">
        <f t="shared" si="2"/>
        <v>62026</v>
      </c>
    </row>
    <row r="159" spans="1:8" ht="25.5">
      <c r="A159" s="10"/>
      <c r="B159" s="10"/>
      <c r="C159" s="10" t="s">
        <v>43</v>
      </c>
      <c r="D159" s="12" t="s">
        <v>44</v>
      </c>
      <c r="E159" s="6">
        <f>'21 maja'!H163</f>
        <v>154750</v>
      </c>
      <c r="F159" s="26"/>
      <c r="G159" s="26"/>
      <c r="H159" s="6">
        <f t="shared" si="2"/>
        <v>154750</v>
      </c>
    </row>
    <row r="160" spans="1:8" ht="12.75">
      <c r="A160" s="10"/>
      <c r="B160" s="10"/>
      <c r="C160" s="10" t="s">
        <v>45</v>
      </c>
      <c r="D160" s="12" t="s">
        <v>46</v>
      </c>
      <c r="E160" s="6">
        <f>'21 maja'!H164</f>
        <v>25230</v>
      </c>
      <c r="F160" s="26"/>
      <c r="G160" s="26"/>
      <c r="H160" s="6">
        <f t="shared" si="2"/>
        <v>25230</v>
      </c>
    </row>
    <row r="161" spans="1:8" ht="12.75">
      <c r="A161" s="10"/>
      <c r="B161" s="10"/>
      <c r="C161" s="10" t="s">
        <v>63</v>
      </c>
      <c r="D161" s="12" t="s">
        <v>64</v>
      </c>
      <c r="E161" s="6">
        <f>'21 maja'!H165</f>
        <v>26000</v>
      </c>
      <c r="F161" s="26"/>
      <c r="G161" s="26"/>
      <c r="H161" s="6">
        <f t="shared" si="2"/>
        <v>26000</v>
      </c>
    </row>
    <row r="162" spans="1:8" ht="12.75">
      <c r="A162" s="10"/>
      <c r="B162" s="10"/>
      <c r="C162" s="10" t="s">
        <v>12</v>
      </c>
      <c r="D162" s="12" t="s">
        <v>65</v>
      </c>
      <c r="E162" s="6">
        <f>'21 maja'!H166</f>
        <v>50600</v>
      </c>
      <c r="F162" s="26"/>
      <c r="G162" s="26"/>
      <c r="H162" s="6">
        <f t="shared" si="2"/>
        <v>50600</v>
      </c>
    </row>
    <row r="163" spans="1:8" ht="12.75">
      <c r="A163" s="10"/>
      <c r="B163" s="10"/>
      <c r="C163" s="10" t="s">
        <v>31</v>
      </c>
      <c r="D163" s="12" t="s">
        <v>32</v>
      </c>
      <c r="E163" s="6">
        <f>'21 maja'!H167</f>
        <v>22000</v>
      </c>
      <c r="F163" s="26"/>
      <c r="G163" s="26"/>
      <c r="H163" s="6">
        <f t="shared" si="2"/>
        <v>22000</v>
      </c>
    </row>
    <row r="164" spans="1:8" ht="12.75">
      <c r="A164" s="10"/>
      <c r="B164" s="10"/>
      <c r="C164" s="10" t="s">
        <v>22</v>
      </c>
      <c r="D164" s="12" t="s">
        <v>23</v>
      </c>
      <c r="E164" s="6">
        <f>'21 maja'!H168</f>
        <v>30000</v>
      </c>
      <c r="F164" s="26"/>
      <c r="G164" s="26"/>
      <c r="H164" s="6">
        <f t="shared" si="2"/>
        <v>30000</v>
      </c>
    </row>
    <row r="165" spans="1:8" ht="12.75">
      <c r="A165" s="10"/>
      <c r="B165" s="10"/>
      <c r="C165" s="10" t="s">
        <v>68</v>
      </c>
      <c r="D165" s="12" t="s">
        <v>69</v>
      </c>
      <c r="E165" s="6">
        <f>'21 maja'!H169</f>
        <v>1000</v>
      </c>
      <c r="F165" s="26"/>
      <c r="G165" s="26"/>
      <c r="H165" s="6">
        <f t="shared" si="2"/>
        <v>1000</v>
      </c>
    </row>
    <row r="166" spans="1:8" ht="12.75">
      <c r="A166" s="10"/>
      <c r="B166" s="10"/>
      <c r="C166" s="10" t="s">
        <v>14</v>
      </c>
      <c r="D166" s="12" t="s">
        <v>15</v>
      </c>
      <c r="E166" s="6">
        <f>'21 maja'!H170</f>
        <v>22200</v>
      </c>
      <c r="F166" s="26"/>
      <c r="G166" s="26"/>
      <c r="H166" s="6">
        <f t="shared" si="2"/>
        <v>22200</v>
      </c>
    </row>
    <row r="167" spans="1:8" ht="25.5">
      <c r="A167" s="10"/>
      <c r="B167" s="10"/>
      <c r="C167" s="10" t="s">
        <v>70</v>
      </c>
      <c r="D167" s="12" t="s">
        <v>71</v>
      </c>
      <c r="E167" s="6">
        <f>'21 maja'!H171</f>
        <v>1600</v>
      </c>
      <c r="F167" s="26"/>
      <c r="G167" s="26"/>
      <c r="H167" s="6">
        <f t="shared" si="2"/>
        <v>1600</v>
      </c>
    </row>
    <row r="168" spans="1:8" ht="38.25">
      <c r="A168" s="10"/>
      <c r="B168" s="10"/>
      <c r="C168" s="10" t="s">
        <v>74</v>
      </c>
      <c r="D168" s="12" t="s">
        <v>75</v>
      </c>
      <c r="E168" s="6">
        <f>'21 maja'!H172</f>
        <v>2900</v>
      </c>
      <c r="F168" s="26"/>
      <c r="G168" s="26"/>
      <c r="H168" s="6">
        <f t="shared" si="2"/>
        <v>2900</v>
      </c>
    </row>
    <row r="169" spans="1:8" ht="12.75">
      <c r="A169" s="10"/>
      <c r="B169" s="10"/>
      <c r="C169" s="10" t="s">
        <v>47</v>
      </c>
      <c r="D169" s="12" t="s">
        <v>48</v>
      </c>
      <c r="E169" s="6">
        <f>'21 maja'!H173</f>
        <v>1750</v>
      </c>
      <c r="F169" s="26"/>
      <c r="G169" s="26"/>
      <c r="H169" s="6">
        <f t="shared" si="2"/>
        <v>1750</v>
      </c>
    </row>
    <row r="170" spans="1:8" ht="12.75">
      <c r="A170" s="10"/>
      <c r="B170" s="10"/>
      <c r="C170" s="10" t="s">
        <v>80</v>
      </c>
      <c r="D170" s="12" t="s">
        <v>81</v>
      </c>
      <c r="E170" s="6">
        <f>'21 maja'!H174</f>
        <v>4800</v>
      </c>
      <c r="F170" s="26"/>
      <c r="G170" s="26"/>
      <c r="H170" s="6">
        <f t="shared" si="2"/>
        <v>4800</v>
      </c>
    </row>
    <row r="171" spans="1:8" ht="25.5">
      <c r="A171" s="10"/>
      <c r="B171" s="10"/>
      <c r="C171" s="10" t="s">
        <v>49</v>
      </c>
      <c r="D171" s="12" t="s">
        <v>50</v>
      </c>
      <c r="E171" s="6">
        <f>'21 maja'!H175</f>
        <v>55891</v>
      </c>
      <c r="F171" s="26"/>
      <c r="G171" s="26"/>
      <c r="H171" s="6">
        <f t="shared" si="2"/>
        <v>55891</v>
      </c>
    </row>
    <row r="172" spans="1:8" ht="38.25">
      <c r="A172" s="10"/>
      <c r="B172" s="10"/>
      <c r="C172" s="10" t="s">
        <v>82</v>
      </c>
      <c r="D172" s="12" t="s">
        <v>83</v>
      </c>
      <c r="E172" s="6">
        <f>'21 maja'!H176</f>
        <v>1600</v>
      </c>
      <c r="F172" s="26"/>
      <c r="G172" s="26"/>
      <c r="H172" s="6">
        <f t="shared" si="2"/>
        <v>1600</v>
      </c>
    </row>
    <row r="173" spans="1:8" ht="25.5">
      <c r="A173" s="10"/>
      <c r="B173" s="10"/>
      <c r="C173" s="10" t="s">
        <v>84</v>
      </c>
      <c r="D173" s="12" t="s">
        <v>85</v>
      </c>
      <c r="E173" s="6">
        <f>'21 maja'!H177</f>
        <v>1500</v>
      </c>
      <c r="F173" s="26"/>
      <c r="G173" s="26"/>
      <c r="H173" s="6">
        <f t="shared" si="2"/>
        <v>1500</v>
      </c>
    </row>
    <row r="174" spans="1:8" ht="12.75">
      <c r="A174" s="10"/>
      <c r="B174" s="10" t="s">
        <v>131</v>
      </c>
      <c r="C174" s="10"/>
      <c r="D174" s="12" t="s">
        <v>132</v>
      </c>
      <c r="E174" s="6">
        <f>'21 maja'!H178</f>
        <v>332136</v>
      </c>
      <c r="F174" s="11">
        <f>SUM(F175:F186)</f>
        <v>0</v>
      </c>
      <c r="G174" s="11">
        <f>SUM(G175:G186)</f>
        <v>0</v>
      </c>
      <c r="H174" s="6">
        <f t="shared" si="2"/>
        <v>332136</v>
      </c>
    </row>
    <row r="175" spans="1:8" ht="25.5">
      <c r="A175" s="10"/>
      <c r="B175" s="10"/>
      <c r="C175" s="10" t="s">
        <v>59</v>
      </c>
      <c r="D175" s="12" t="s">
        <v>60</v>
      </c>
      <c r="E175" s="6">
        <f>'21 maja'!H179</f>
        <v>12</v>
      </c>
      <c r="F175" s="26"/>
      <c r="G175" s="26"/>
      <c r="H175" s="6">
        <f t="shared" si="2"/>
        <v>12</v>
      </c>
    </row>
    <row r="176" spans="1:8" ht="25.5">
      <c r="A176" s="10"/>
      <c r="B176" s="10"/>
      <c r="C176" s="10" t="s">
        <v>39</v>
      </c>
      <c r="D176" s="12" t="s">
        <v>40</v>
      </c>
      <c r="E176" s="6">
        <f>'21 maja'!H180</f>
        <v>38000</v>
      </c>
      <c r="F176" s="26"/>
      <c r="G176" s="26"/>
      <c r="H176" s="6">
        <f t="shared" si="2"/>
        <v>38000</v>
      </c>
    </row>
    <row r="177" spans="1:8" ht="12.75">
      <c r="A177" s="10"/>
      <c r="B177" s="10"/>
      <c r="C177" s="10" t="s">
        <v>41</v>
      </c>
      <c r="D177" s="12" t="s">
        <v>42</v>
      </c>
      <c r="E177" s="6">
        <f>'21 maja'!H181</f>
        <v>3077</v>
      </c>
      <c r="F177" s="26"/>
      <c r="G177" s="26"/>
      <c r="H177" s="6">
        <f t="shared" si="2"/>
        <v>3077</v>
      </c>
    </row>
    <row r="178" spans="1:8" ht="25.5">
      <c r="A178" s="10"/>
      <c r="B178" s="10"/>
      <c r="C178" s="10" t="s">
        <v>43</v>
      </c>
      <c r="D178" s="12" t="s">
        <v>44</v>
      </c>
      <c r="E178" s="6">
        <f>'21 maja'!H182</f>
        <v>6600</v>
      </c>
      <c r="F178" s="26"/>
      <c r="G178" s="26"/>
      <c r="H178" s="6">
        <f t="shared" si="2"/>
        <v>6600</v>
      </c>
    </row>
    <row r="179" spans="1:8" ht="12.75">
      <c r="A179" s="10"/>
      <c r="B179" s="10"/>
      <c r="C179" s="10" t="s">
        <v>45</v>
      </c>
      <c r="D179" s="12" t="s">
        <v>46</v>
      </c>
      <c r="E179" s="6">
        <f>'21 maja'!H183</f>
        <v>1010</v>
      </c>
      <c r="F179" s="26"/>
      <c r="G179" s="26"/>
      <c r="H179" s="6">
        <f t="shared" si="2"/>
        <v>1010</v>
      </c>
    </row>
    <row r="180" spans="1:8" ht="12.75">
      <c r="A180" s="10"/>
      <c r="B180" s="10"/>
      <c r="C180" s="10" t="s">
        <v>12</v>
      </c>
      <c r="D180" s="12" t="s">
        <v>65</v>
      </c>
      <c r="E180" s="6">
        <f>'21 maja'!H184</f>
        <v>40000</v>
      </c>
      <c r="F180" s="26"/>
      <c r="G180" s="26"/>
      <c r="H180" s="6">
        <f t="shared" si="2"/>
        <v>40000</v>
      </c>
    </row>
    <row r="181" spans="1:8" ht="12.75">
      <c r="A181" s="10"/>
      <c r="B181" s="10"/>
      <c r="C181" s="10" t="s">
        <v>68</v>
      </c>
      <c r="D181" s="12" t="s">
        <v>69</v>
      </c>
      <c r="E181" s="6">
        <f>'21 maja'!H185</f>
        <v>130</v>
      </c>
      <c r="F181" s="26"/>
      <c r="G181" s="26"/>
      <c r="H181" s="6">
        <f t="shared" si="2"/>
        <v>130</v>
      </c>
    </row>
    <row r="182" spans="1:8" ht="12.75">
      <c r="A182" s="10"/>
      <c r="B182" s="10"/>
      <c r="C182" s="10" t="s">
        <v>14</v>
      </c>
      <c r="D182" s="12" t="s">
        <v>15</v>
      </c>
      <c r="E182" s="6">
        <f>'21 maja'!H186</f>
        <v>240000</v>
      </c>
      <c r="F182" s="26"/>
      <c r="G182" s="26"/>
      <c r="H182" s="6">
        <f t="shared" si="2"/>
        <v>240000</v>
      </c>
    </row>
    <row r="183" spans="1:8" ht="38.25">
      <c r="A183" s="10"/>
      <c r="B183" s="10"/>
      <c r="C183" s="10" t="s">
        <v>72</v>
      </c>
      <c r="D183" s="12" t="s">
        <v>73</v>
      </c>
      <c r="E183" s="6">
        <f>'21 maja'!H187</f>
        <v>600</v>
      </c>
      <c r="F183" s="26"/>
      <c r="G183" s="26"/>
      <c r="H183" s="6">
        <f t="shared" si="2"/>
        <v>600</v>
      </c>
    </row>
    <row r="184" spans="1:8" ht="12.75">
      <c r="A184" s="10"/>
      <c r="B184" s="10"/>
      <c r="C184" s="10" t="s">
        <v>47</v>
      </c>
      <c r="D184" s="12" t="s">
        <v>133</v>
      </c>
      <c r="E184" s="6">
        <f>'21 maja'!H188</f>
        <v>200</v>
      </c>
      <c r="F184" s="26"/>
      <c r="G184" s="26"/>
      <c r="H184" s="6">
        <f t="shared" si="2"/>
        <v>200</v>
      </c>
    </row>
    <row r="185" spans="1:8" ht="12.75">
      <c r="A185" s="10"/>
      <c r="B185" s="10"/>
      <c r="C185" s="10" t="s">
        <v>80</v>
      </c>
      <c r="D185" s="12" t="s">
        <v>81</v>
      </c>
      <c r="E185" s="6">
        <f>'21 maja'!H189</f>
        <v>1600</v>
      </c>
      <c r="F185" s="26"/>
      <c r="G185" s="26"/>
      <c r="H185" s="6">
        <f t="shared" si="2"/>
        <v>1600</v>
      </c>
    </row>
    <row r="186" spans="1:8" ht="25.5">
      <c r="A186" s="10"/>
      <c r="B186" s="10"/>
      <c r="C186" s="10" t="s">
        <v>49</v>
      </c>
      <c r="D186" s="12" t="s">
        <v>50</v>
      </c>
      <c r="E186" s="6">
        <f>'21 maja'!H190</f>
        <v>907</v>
      </c>
      <c r="F186" s="26"/>
      <c r="G186" s="26"/>
      <c r="H186" s="6">
        <f t="shared" si="2"/>
        <v>907</v>
      </c>
    </row>
    <row r="187" spans="1:8" ht="25.5">
      <c r="A187" s="10"/>
      <c r="B187" s="10" t="s">
        <v>134</v>
      </c>
      <c r="C187" s="10"/>
      <c r="D187" s="12" t="s">
        <v>135</v>
      </c>
      <c r="E187" s="6">
        <f>'21 maja'!H191</f>
        <v>271409</v>
      </c>
      <c r="F187" s="11">
        <f>SUM(F188:F204)</f>
        <v>0</v>
      </c>
      <c r="G187" s="11">
        <f>SUM(G188:G204)</f>
        <v>0</v>
      </c>
      <c r="H187" s="6">
        <f t="shared" si="2"/>
        <v>271409</v>
      </c>
    </row>
    <row r="188" spans="1:8" ht="25.5">
      <c r="A188" s="10"/>
      <c r="B188" s="10"/>
      <c r="C188" s="10" t="s">
        <v>59</v>
      </c>
      <c r="D188" s="12" t="s">
        <v>60</v>
      </c>
      <c r="E188" s="6">
        <f>'21 maja'!H192</f>
        <v>24</v>
      </c>
      <c r="F188" s="26"/>
      <c r="G188" s="26"/>
      <c r="H188" s="6">
        <f t="shared" si="2"/>
        <v>24</v>
      </c>
    </row>
    <row r="189" spans="1:8" ht="25.5">
      <c r="A189" s="10"/>
      <c r="B189" s="10"/>
      <c r="C189" s="10" t="s">
        <v>39</v>
      </c>
      <c r="D189" s="12" t="s">
        <v>40</v>
      </c>
      <c r="E189" s="6">
        <f>'21 maja'!H193</f>
        <v>187000</v>
      </c>
      <c r="F189" s="26"/>
      <c r="G189" s="26"/>
      <c r="H189" s="6">
        <f t="shared" si="2"/>
        <v>187000</v>
      </c>
    </row>
    <row r="190" spans="1:8" ht="12.75">
      <c r="A190" s="10"/>
      <c r="B190" s="10"/>
      <c r="C190" s="10" t="s">
        <v>41</v>
      </c>
      <c r="D190" s="12" t="s">
        <v>42</v>
      </c>
      <c r="E190" s="6">
        <f>'21 maja'!H194</f>
        <v>13700</v>
      </c>
      <c r="F190" s="26"/>
      <c r="G190" s="26"/>
      <c r="H190" s="6">
        <f t="shared" si="2"/>
        <v>13700</v>
      </c>
    </row>
    <row r="191" spans="1:8" ht="25.5">
      <c r="A191" s="10"/>
      <c r="B191" s="10"/>
      <c r="C191" s="10" t="s">
        <v>43</v>
      </c>
      <c r="D191" s="12" t="s">
        <v>44</v>
      </c>
      <c r="E191" s="6">
        <f>'21 maja'!H195</f>
        <v>31200</v>
      </c>
      <c r="F191" s="26"/>
      <c r="G191" s="26"/>
      <c r="H191" s="6">
        <f t="shared" si="2"/>
        <v>31200</v>
      </c>
    </row>
    <row r="192" spans="1:8" ht="12.75">
      <c r="A192" s="10"/>
      <c r="B192" s="10"/>
      <c r="C192" s="10" t="s">
        <v>45</v>
      </c>
      <c r="D192" s="12" t="s">
        <v>46</v>
      </c>
      <c r="E192" s="6">
        <f>'21 maja'!H196</f>
        <v>4752</v>
      </c>
      <c r="F192" s="26"/>
      <c r="G192" s="26"/>
      <c r="H192" s="6">
        <f t="shared" si="2"/>
        <v>4752</v>
      </c>
    </row>
    <row r="193" spans="1:8" ht="12.75">
      <c r="A193" s="10"/>
      <c r="B193" s="10"/>
      <c r="C193" s="10" t="s">
        <v>12</v>
      </c>
      <c r="D193" s="12" t="s">
        <v>65</v>
      </c>
      <c r="E193" s="6">
        <f>'21 maja'!H197</f>
        <v>9500</v>
      </c>
      <c r="F193" s="26"/>
      <c r="G193" s="26"/>
      <c r="H193" s="6">
        <f t="shared" si="2"/>
        <v>9500</v>
      </c>
    </row>
    <row r="194" spans="1:8" ht="12.75">
      <c r="A194" s="10"/>
      <c r="B194" s="10"/>
      <c r="C194" s="10" t="s">
        <v>68</v>
      </c>
      <c r="D194" s="12" t="s">
        <v>69</v>
      </c>
      <c r="E194" s="6">
        <f>'21 maja'!H198</f>
        <v>200</v>
      </c>
      <c r="F194" s="26"/>
      <c r="G194" s="26"/>
      <c r="H194" s="6">
        <f t="shared" si="2"/>
        <v>200</v>
      </c>
    </row>
    <row r="195" spans="1:8" ht="12.75">
      <c r="A195" s="10"/>
      <c r="B195" s="10"/>
      <c r="C195" s="10" t="s">
        <v>14</v>
      </c>
      <c r="D195" s="12" t="s">
        <v>15</v>
      </c>
      <c r="E195" s="6">
        <f>'21 maja'!H199</f>
        <v>3500</v>
      </c>
      <c r="F195" s="26"/>
      <c r="G195" s="26"/>
      <c r="H195" s="6">
        <f t="shared" si="2"/>
        <v>3500</v>
      </c>
    </row>
    <row r="196" spans="1:8" ht="25.5">
      <c r="A196" s="10"/>
      <c r="B196" s="10"/>
      <c r="C196" s="10" t="s">
        <v>70</v>
      </c>
      <c r="D196" s="12" t="s">
        <v>71</v>
      </c>
      <c r="E196" s="6">
        <f>'21 maja'!H200</f>
        <v>1800</v>
      </c>
      <c r="F196" s="26"/>
      <c r="G196" s="26"/>
      <c r="H196" s="6">
        <f t="shared" si="2"/>
        <v>1800</v>
      </c>
    </row>
    <row r="197" spans="1:8" ht="38.25">
      <c r="A197" s="10"/>
      <c r="B197" s="10"/>
      <c r="C197" s="10" t="s">
        <v>72</v>
      </c>
      <c r="D197" s="12" t="s">
        <v>73</v>
      </c>
      <c r="E197" s="6">
        <f>'21 maja'!H201</f>
        <v>2000</v>
      </c>
      <c r="F197" s="26"/>
      <c r="G197" s="26"/>
      <c r="H197" s="6">
        <f t="shared" si="2"/>
        <v>2000</v>
      </c>
    </row>
    <row r="198" spans="1:8" ht="38.25">
      <c r="A198" s="10"/>
      <c r="B198" s="10"/>
      <c r="C198" s="10" t="s">
        <v>74</v>
      </c>
      <c r="D198" s="12" t="s">
        <v>75</v>
      </c>
      <c r="E198" s="6">
        <f>'21 maja'!H202</f>
        <v>3500</v>
      </c>
      <c r="F198" s="26"/>
      <c r="G198" s="26"/>
      <c r="H198" s="6">
        <f t="shared" si="2"/>
        <v>3500</v>
      </c>
    </row>
    <row r="199" spans="1:8" ht="12.75">
      <c r="A199" s="10"/>
      <c r="B199" s="10"/>
      <c r="C199" s="10" t="s">
        <v>47</v>
      </c>
      <c r="D199" s="12" t="s">
        <v>48</v>
      </c>
      <c r="E199" s="6">
        <f>'21 maja'!H203</f>
        <v>2500</v>
      </c>
      <c r="F199" s="26"/>
      <c r="G199" s="26"/>
      <c r="H199" s="6">
        <f t="shared" si="2"/>
        <v>2500</v>
      </c>
    </row>
    <row r="200" spans="1:8" ht="25.5">
      <c r="A200" s="10"/>
      <c r="B200" s="10"/>
      <c r="C200" s="10" t="s">
        <v>49</v>
      </c>
      <c r="D200" s="12" t="s">
        <v>50</v>
      </c>
      <c r="E200" s="6">
        <f>'21 maja'!H204</f>
        <v>4533</v>
      </c>
      <c r="F200" s="26"/>
      <c r="G200" s="26"/>
      <c r="H200" s="6">
        <f t="shared" si="2"/>
        <v>4533</v>
      </c>
    </row>
    <row r="201" spans="1:8" ht="38.25">
      <c r="A201" s="10"/>
      <c r="B201" s="10"/>
      <c r="C201" s="10" t="s">
        <v>51</v>
      </c>
      <c r="D201" s="12" t="s">
        <v>52</v>
      </c>
      <c r="E201" s="6">
        <f>'21 maja'!H205</f>
        <v>1000</v>
      </c>
      <c r="F201" s="26"/>
      <c r="G201" s="26"/>
      <c r="H201" s="6">
        <f t="shared" si="2"/>
        <v>1000</v>
      </c>
    </row>
    <row r="202" spans="1:8" ht="38.25">
      <c r="A202" s="10"/>
      <c r="B202" s="10"/>
      <c r="C202" s="10" t="s">
        <v>82</v>
      </c>
      <c r="D202" s="12" t="s">
        <v>83</v>
      </c>
      <c r="E202" s="6">
        <f>'21 maja'!H206</f>
        <v>1200</v>
      </c>
      <c r="F202" s="26"/>
      <c r="G202" s="26"/>
      <c r="H202" s="6">
        <f t="shared" si="2"/>
        <v>1200</v>
      </c>
    </row>
    <row r="203" spans="1:8" ht="25.5">
      <c r="A203" s="10"/>
      <c r="B203" s="10"/>
      <c r="C203" s="10" t="s">
        <v>84</v>
      </c>
      <c r="D203" s="12" t="s">
        <v>85</v>
      </c>
      <c r="E203" s="6">
        <f>'21 maja'!H207</f>
        <v>5000</v>
      </c>
      <c r="F203" s="26"/>
      <c r="G203" s="26"/>
      <c r="H203" s="6">
        <f t="shared" si="2"/>
        <v>5000</v>
      </c>
    </row>
    <row r="204" spans="1:8" ht="25.5">
      <c r="A204" s="10"/>
      <c r="B204" s="10"/>
      <c r="C204" s="10" t="s">
        <v>86</v>
      </c>
      <c r="D204" s="12" t="s">
        <v>136</v>
      </c>
      <c r="E204" s="6">
        <f>'21 maja'!H208</f>
        <v>0</v>
      </c>
      <c r="F204" s="26"/>
      <c r="G204" s="26"/>
      <c r="H204" s="6">
        <f t="shared" si="2"/>
        <v>0</v>
      </c>
    </row>
    <row r="205" spans="1:8" ht="25.5">
      <c r="A205" s="10"/>
      <c r="B205" s="10" t="s">
        <v>137</v>
      </c>
      <c r="C205" s="10"/>
      <c r="D205" s="12" t="s">
        <v>138</v>
      </c>
      <c r="E205" s="6">
        <f>'21 maja'!H209</f>
        <v>27790</v>
      </c>
      <c r="F205" s="11">
        <f>SUM(F206:F207)</f>
        <v>1000</v>
      </c>
      <c r="G205" s="11">
        <f>SUM(G206:G207)</f>
        <v>1000</v>
      </c>
      <c r="H205" s="6">
        <f t="shared" si="2"/>
        <v>27790</v>
      </c>
    </row>
    <row r="206" spans="1:8" ht="12.75">
      <c r="A206" s="10"/>
      <c r="B206" s="10"/>
      <c r="C206" s="10" t="s">
        <v>14</v>
      </c>
      <c r="D206" s="12" t="s">
        <v>139</v>
      </c>
      <c r="E206" s="6">
        <f>'21 maja'!H210</f>
        <v>25200</v>
      </c>
      <c r="F206" s="26">
        <v>1000</v>
      </c>
      <c r="G206" s="26"/>
      <c r="H206" s="6">
        <f t="shared" si="2"/>
        <v>24200</v>
      </c>
    </row>
    <row r="207" spans="1:8" ht="12.75">
      <c r="A207" s="10"/>
      <c r="B207" s="10"/>
      <c r="C207" s="10" t="s">
        <v>47</v>
      </c>
      <c r="D207" s="12" t="s">
        <v>48</v>
      </c>
      <c r="E207" s="6">
        <f>'21 maja'!H211</f>
        <v>2590</v>
      </c>
      <c r="F207" s="26"/>
      <c r="G207" s="26">
        <v>1000</v>
      </c>
      <c r="H207" s="6">
        <f t="shared" si="2"/>
        <v>3590</v>
      </c>
    </row>
    <row r="208" spans="1:8" ht="12.75">
      <c r="A208" s="10"/>
      <c r="B208" s="10" t="s">
        <v>140</v>
      </c>
      <c r="C208" s="10"/>
      <c r="D208" s="12" t="s">
        <v>141</v>
      </c>
      <c r="E208" s="6">
        <f>'21 maja'!H212</f>
        <v>120964</v>
      </c>
      <c r="F208" s="11">
        <f>SUM(F209:F214)</f>
        <v>0</v>
      </c>
      <c r="G208" s="11">
        <f>SUM(G209:G214)</f>
        <v>0</v>
      </c>
      <c r="H208" s="6">
        <f t="shared" si="2"/>
        <v>120964</v>
      </c>
    </row>
    <row r="209" spans="1:8" ht="25.5">
      <c r="A209" s="10"/>
      <c r="B209" s="10"/>
      <c r="C209" s="10" t="s">
        <v>59</v>
      </c>
      <c r="D209" s="12" t="s">
        <v>60</v>
      </c>
      <c r="E209" s="6">
        <f>'21 maja'!H213</f>
        <v>60</v>
      </c>
      <c r="F209" s="26"/>
      <c r="G209" s="26"/>
      <c r="H209" s="6">
        <f aca="true" t="shared" si="3" ref="H209:H274">E209-F209+G209</f>
        <v>60</v>
      </c>
    </row>
    <row r="210" spans="1:8" ht="25.5">
      <c r="A210" s="10"/>
      <c r="B210" s="10"/>
      <c r="C210" s="10" t="s">
        <v>39</v>
      </c>
      <c r="D210" s="12" t="s">
        <v>40</v>
      </c>
      <c r="E210" s="6">
        <f>'21 maja'!H214</f>
        <v>91980</v>
      </c>
      <c r="F210" s="26"/>
      <c r="G210" s="26"/>
      <c r="H210" s="6">
        <f t="shared" si="3"/>
        <v>91980</v>
      </c>
    </row>
    <row r="211" spans="1:8" ht="12.75">
      <c r="A211" s="10"/>
      <c r="B211" s="10"/>
      <c r="C211" s="10" t="s">
        <v>41</v>
      </c>
      <c r="D211" s="12" t="s">
        <v>42</v>
      </c>
      <c r="E211" s="6">
        <f>'21 maja'!H215</f>
        <v>6691</v>
      </c>
      <c r="F211" s="26"/>
      <c r="G211" s="26"/>
      <c r="H211" s="6">
        <f t="shared" si="3"/>
        <v>6691</v>
      </c>
    </row>
    <row r="212" spans="1:8" ht="25.5">
      <c r="A212" s="10"/>
      <c r="B212" s="10"/>
      <c r="C212" s="10" t="s">
        <v>142</v>
      </c>
      <c r="D212" s="12" t="s">
        <v>44</v>
      </c>
      <c r="E212" s="6">
        <f>'21 maja'!H216</f>
        <v>15257</v>
      </c>
      <c r="F212" s="26"/>
      <c r="G212" s="26"/>
      <c r="H212" s="6">
        <f t="shared" si="3"/>
        <v>15257</v>
      </c>
    </row>
    <row r="213" spans="1:8" ht="12.75">
      <c r="A213" s="10"/>
      <c r="B213" s="10"/>
      <c r="C213" s="10" t="s">
        <v>45</v>
      </c>
      <c r="D213" s="12" t="s">
        <v>46</v>
      </c>
      <c r="E213" s="6">
        <f>'21 maja'!H217</f>
        <v>2443</v>
      </c>
      <c r="F213" s="26"/>
      <c r="G213" s="26"/>
      <c r="H213" s="6">
        <f t="shared" si="3"/>
        <v>2443</v>
      </c>
    </row>
    <row r="214" spans="1:8" ht="25.5">
      <c r="A214" s="10"/>
      <c r="B214" s="10"/>
      <c r="C214" s="10" t="s">
        <v>49</v>
      </c>
      <c r="D214" s="12" t="s">
        <v>50</v>
      </c>
      <c r="E214" s="6">
        <f>'21 maja'!H218</f>
        <v>4533</v>
      </c>
      <c r="F214" s="26"/>
      <c r="G214" s="26"/>
      <c r="H214" s="6">
        <f t="shared" si="3"/>
        <v>4533</v>
      </c>
    </row>
    <row r="215" spans="1:8" ht="12.75">
      <c r="A215" s="10"/>
      <c r="B215" s="10" t="s">
        <v>143</v>
      </c>
      <c r="C215" s="10"/>
      <c r="D215" s="12" t="s">
        <v>11</v>
      </c>
      <c r="E215" s="6">
        <f>'21 maja'!H219</f>
        <v>38458</v>
      </c>
      <c r="F215" s="11">
        <f>SUM(F216:F217)</f>
        <v>0</v>
      </c>
      <c r="G215" s="11">
        <f>SUM(G216:G217)</f>
        <v>0</v>
      </c>
      <c r="H215" s="6">
        <f t="shared" si="3"/>
        <v>38458</v>
      </c>
    </row>
    <row r="216" spans="1:8" ht="25.5">
      <c r="A216" s="10"/>
      <c r="B216" s="10"/>
      <c r="C216" s="10" t="s">
        <v>55</v>
      </c>
      <c r="D216" s="12" t="s">
        <v>144</v>
      </c>
      <c r="E216" s="6">
        <f>'21 maja'!H220</f>
        <v>8081</v>
      </c>
      <c r="F216" s="26"/>
      <c r="G216" s="26"/>
      <c r="H216" s="6">
        <f t="shared" si="3"/>
        <v>8081</v>
      </c>
    </row>
    <row r="217" spans="1:8" ht="25.5">
      <c r="A217" s="10"/>
      <c r="B217" s="10"/>
      <c r="C217" s="10" t="s">
        <v>49</v>
      </c>
      <c r="D217" s="12" t="s">
        <v>50</v>
      </c>
      <c r="E217" s="6">
        <f>'21 maja'!H221</f>
        <v>30377</v>
      </c>
      <c r="F217" s="26"/>
      <c r="G217" s="26"/>
      <c r="H217" s="6">
        <f t="shared" si="3"/>
        <v>30377</v>
      </c>
    </row>
    <row r="218" spans="1:8" ht="12.75">
      <c r="A218" s="13" t="s">
        <v>145</v>
      </c>
      <c r="B218" s="10"/>
      <c r="C218" s="10"/>
      <c r="D218" s="14" t="s">
        <v>146</v>
      </c>
      <c r="E218" s="9">
        <f>'21 maja'!H222</f>
        <v>84145</v>
      </c>
      <c r="F218" s="15">
        <f>SUM(F221)</f>
        <v>0</v>
      </c>
      <c r="G218" s="15">
        <f>SUM(G221)</f>
        <v>0</v>
      </c>
      <c r="H218" s="9">
        <f t="shared" si="3"/>
        <v>84145</v>
      </c>
    </row>
    <row r="219" spans="1:8" ht="12.75">
      <c r="A219" s="13"/>
      <c r="B219" s="10" t="s">
        <v>228</v>
      </c>
      <c r="C219" s="10"/>
      <c r="D219" s="14" t="s">
        <v>229</v>
      </c>
      <c r="E219" s="9">
        <f>E220</f>
        <v>30000</v>
      </c>
      <c r="F219" s="9">
        <f>F220</f>
        <v>0</v>
      </c>
      <c r="G219" s="9">
        <f>G220</f>
        <v>0</v>
      </c>
      <c r="H219" s="9">
        <f t="shared" si="3"/>
        <v>30000</v>
      </c>
    </row>
    <row r="220" spans="1:8" ht="25.5">
      <c r="A220" s="13"/>
      <c r="B220" s="10"/>
      <c r="C220" s="10" t="s">
        <v>4</v>
      </c>
      <c r="D220" s="12" t="s">
        <v>5</v>
      </c>
      <c r="E220" s="9">
        <v>30000</v>
      </c>
      <c r="F220" s="15"/>
      <c r="G220" s="15"/>
      <c r="H220" s="9">
        <f t="shared" si="3"/>
        <v>30000</v>
      </c>
    </row>
    <row r="221" spans="1:8" ht="12.75">
      <c r="A221" s="10"/>
      <c r="B221" s="10" t="s">
        <v>147</v>
      </c>
      <c r="C221" s="10"/>
      <c r="D221" s="12" t="s">
        <v>148</v>
      </c>
      <c r="E221" s="6">
        <f>'21 maja'!H225</f>
        <v>54145</v>
      </c>
      <c r="F221" s="11">
        <f>SUM(F222:F225)</f>
        <v>0</v>
      </c>
      <c r="G221" s="11">
        <f>SUM(G222:G225)</f>
        <v>0</v>
      </c>
      <c r="H221" s="6">
        <f t="shared" si="3"/>
        <v>54145</v>
      </c>
    </row>
    <row r="222" spans="1:8" ht="12.75">
      <c r="A222" s="10"/>
      <c r="B222" s="10"/>
      <c r="C222" s="10" t="s">
        <v>63</v>
      </c>
      <c r="D222" s="12" t="s">
        <v>64</v>
      </c>
      <c r="E222" s="6">
        <f>'21 maja'!H226</f>
        <v>12600</v>
      </c>
      <c r="F222" s="26"/>
      <c r="G222" s="26"/>
      <c r="H222" s="6">
        <f t="shared" si="3"/>
        <v>12600</v>
      </c>
    </row>
    <row r="223" spans="1:8" ht="12.75">
      <c r="A223" s="10"/>
      <c r="B223" s="10"/>
      <c r="C223" s="10" t="s">
        <v>12</v>
      </c>
      <c r="D223" s="12" t="s">
        <v>65</v>
      </c>
      <c r="E223" s="6">
        <f>'21 maja'!H227</f>
        <v>19125</v>
      </c>
      <c r="F223" s="26"/>
      <c r="G223" s="26"/>
      <c r="H223" s="6">
        <f t="shared" si="3"/>
        <v>19125</v>
      </c>
    </row>
    <row r="224" spans="1:8" ht="12.75">
      <c r="A224" s="10"/>
      <c r="B224" s="10"/>
      <c r="C224" s="10" t="s">
        <v>14</v>
      </c>
      <c r="D224" s="12" t="s">
        <v>15</v>
      </c>
      <c r="E224" s="6">
        <f>'21 maja'!H228</f>
        <v>21920</v>
      </c>
      <c r="F224" s="26"/>
      <c r="G224" s="26"/>
      <c r="H224" s="6">
        <f t="shared" si="3"/>
        <v>21920</v>
      </c>
    </row>
    <row r="225" spans="1:8" ht="12.75">
      <c r="A225" s="10"/>
      <c r="B225" s="10"/>
      <c r="C225" s="10" t="s">
        <v>47</v>
      </c>
      <c r="D225" s="12" t="s">
        <v>48</v>
      </c>
      <c r="E225" s="6">
        <f>'21 maja'!H229</f>
        <v>500</v>
      </c>
      <c r="F225" s="26"/>
      <c r="G225" s="26"/>
      <c r="H225" s="6">
        <f t="shared" si="3"/>
        <v>500</v>
      </c>
    </row>
    <row r="226" spans="1:8" ht="12.75">
      <c r="A226" s="10"/>
      <c r="B226" s="10"/>
      <c r="C226" s="10"/>
      <c r="D226" s="12"/>
      <c r="E226" s="6">
        <f>'21 maja'!H230</f>
        <v>0</v>
      </c>
      <c r="F226" s="26"/>
      <c r="G226" s="26"/>
      <c r="H226" s="6">
        <f t="shared" si="3"/>
        <v>0</v>
      </c>
    </row>
    <row r="227" spans="1:8" ht="12.75">
      <c r="A227" s="13" t="s">
        <v>149</v>
      </c>
      <c r="B227" s="13"/>
      <c r="C227" s="13"/>
      <c r="D227" s="14" t="s">
        <v>150</v>
      </c>
      <c r="E227" s="9">
        <f>'21 maja'!H231</f>
        <v>2757180</v>
      </c>
      <c r="F227" s="15">
        <f>F228+F244+F246+F248+F250+F254+F271</f>
        <v>1500</v>
      </c>
      <c r="G227" s="15">
        <f>G228+G244+G246+G248+G250+G254+G271</f>
        <v>16200</v>
      </c>
      <c r="H227" s="9">
        <f t="shared" si="3"/>
        <v>2771880</v>
      </c>
    </row>
    <row r="228" spans="1:8" ht="51">
      <c r="A228" s="10"/>
      <c r="B228" s="10" t="s">
        <v>151</v>
      </c>
      <c r="C228" s="10"/>
      <c r="D228" s="12" t="s">
        <v>152</v>
      </c>
      <c r="E228" s="6">
        <f>'21 maja'!H232</f>
        <v>1820000</v>
      </c>
      <c r="F228" s="11">
        <f>SUM(F229:F243)</f>
        <v>0</v>
      </c>
      <c r="G228" s="11">
        <f>SUM(G229:G243)</f>
        <v>0</v>
      </c>
      <c r="H228" s="6">
        <f t="shared" si="3"/>
        <v>1820000</v>
      </c>
    </row>
    <row r="229" spans="1:8" ht="12.75">
      <c r="A229" s="10"/>
      <c r="B229" s="10"/>
      <c r="C229" s="10" t="s">
        <v>153</v>
      </c>
      <c r="D229" s="12" t="s">
        <v>154</v>
      </c>
      <c r="E229" s="6">
        <f>'21 maja'!H233</f>
        <v>1765595</v>
      </c>
      <c r="F229" s="26"/>
      <c r="G229" s="26"/>
      <c r="H229" s="6">
        <f t="shared" si="3"/>
        <v>1765595</v>
      </c>
    </row>
    <row r="230" spans="1:8" ht="25.5">
      <c r="A230" s="10"/>
      <c r="B230" s="10"/>
      <c r="C230" s="10" t="s">
        <v>39</v>
      </c>
      <c r="D230" s="12" t="s">
        <v>40</v>
      </c>
      <c r="E230" s="6">
        <f>'21 maja'!H234</f>
        <v>30000</v>
      </c>
      <c r="F230" s="26"/>
      <c r="G230" s="26"/>
      <c r="H230" s="6">
        <f t="shared" si="3"/>
        <v>30000</v>
      </c>
    </row>
    <row r="231" spans="1:8" ht="12.75">
      <c r="A231" s="10"/>
      <c r="B231" s="10"/>
      <c r="C231" s="10" t="s">
        <v>41</v>
      </c>
      <c r="D231" s="12" t="s">
        <v>42</v>
      </c>
      <c r="E231" s="6">
        <f>'21 maja'!H235</f>
        <v>2110</v>
      </c>
      <c r="F231" s="26"/>
      <c r="G231" s="26"/>
      <c r="H231" s="6">
        <f t="shared" si="3"/>
        <v>2110</v>
      </c>
    </row>
    <row r="232" spans="1:8" ht="25.5">
      <c r="A232" s="10"/>
      <c r="B232" s="10"/>
      <c r="C232" s="10" t="s">
        <v>43</v>
      </c>
      <c r="D232" s="12" t="s">
        <v>44</v>
      </c>
      <c r="E232" s="6">
        <f>'21 maja'!H236</f>
        <v>8250</v>
      </c>
      <c r="F232" s="26"/>
      <c r="G232" s="26"/>
      <c r="H232" s="6">
        <f t="shared" si="3"/>
        <v>8250</v>
      </c>
    </row>
    <row r="233" spans="1:8" ht="12.75">
      <c r="A233" s="10"/>
      <c r="B233" s="10"/>
      <c r="C233" s="10" t="s">
        <v>45</v>
      </c>
      <c r="D233" s="12" t="s">
        <v>46</v>
      </c>
      <c r="E233" s="6">
        <f>'21 maja'!H237</f>
        <v>815</v>
      </c>
      <c r="F233" s="26"/>
      <c r="G233" s="26"/>
      <c r="H233" s="6">
        <f t="shared" si="3"/>
        <v>815</v>
      </c>
    </row>
    <row r="234" spans="1:8" ht="12.75">
      <c r="A234" s="10"/>
      <c r="B234" s="10"/>
      <c r="C234" s="10" t="s">
        <v>12</v>
      </c>
      <c r="D234" s="12" t="s">
        <v>65</v>
      </c>
      <c r="E234" s="6">
        <f>'21 maja'!H238</f>
        <v>4125</v>
      </c>
      <c r="F234" s="26"/>
      <c r="G234" s="26"/>
      <c r="H234" s="6">
        <f t="shared" si="3"/>
        <v>4125</v>
      </c>
    </row>
    <row r="235" spans="1:8" ht="12.75">
      <c r="A235" s="10"/>
      <c r="B235" s="10"/>
      <c r="C235" s="10" t="s">
        <v>68</v>
      </c>
      <c r="D235" s="12" t="s">
        <v>69</v>
      </c>
      <c r="E235" s="6">
        <f>'21 maja'!H239</f>
        <v>120</v>
      </c>
      <c r="F235" s="26"/>
      <c r="G235" s="26"/>
      <c r="H235" s="6">
        <f t="shared" si="3"/>
        <v>120</v>
      </c>
    </row>
    <row r="236" spans="1:8" ht="12.75">
      <c r="A236" s="10"/>
      <c r="B236" s="10"/>
      <c r="C236" s="10" t="s">
        <v>14</v>
      </c>
      <c r="D236" s="12" t="s">
        <v>15</v>
      </c>
      <c r="E236" s="6">
        <f>'21 maja'!H240</f>
        <v>3000</v>
      </c>
      <c r="F236" s="26"/>
      <c r="G236" s="26"/>
      <c r="H236" s="6">
        <f t="shared" si="3"/>
        <v>3000</v>
      </c>
    </row>
    <row r="237" spans="1:8" ht="38.25">
      <c r="A237" s="10"/>
      <c r="B237" s="10"/>
      <c r="C237" s="10" t="s">
        <v>72</v>
      </c>
      <c r="D237" s="12" t="s">
        <v>73</v>
      </c>
      <c r="E237" s="6">
        <f>'21 maja'!H241</f>
        <v>100</v>
      </c>
      <c r="F237" s="26"/>
      <c r="G237" s="26"/>
      <c r="H237" s="6">
        <f t="shared" si="3"/>
        <v>100</v>
      </c>
    </row>
    <row r="238" spans="1:8" ht="38.25">
      <c r="A238" s="10"/>
      <c r="B238" s="10"/>
      <c r="C238" s="10" t="s">
        <v>74</v>
      </c>
      <c r="D238" s="12" t="s">
        <v>75</v>
      </c>
      <c r="E238" s="6">
        <f>'21 maja'!H242</f>
        <v>2000</v>
      </c>
      <c r="F238" s="26"/>
      <c r="G238" s="26"/>
      <c r="H238" s="6">
        <f t="shared" si="3"/>
        <v>2000</v>
      </c>
    </row>
    <row r="239" spans="1:8" ht="12.75">
      <c r="A239" s="10"/>
      <c r="B239" s="10"/>
      <c r="C239" s="10" t="s">
        <v>47</v>
      </c>
      <c r="D239" s="12" t="s">
        <v>48</v>
      </c>
      <c r="E239" s="6">
        <f>'21 maja'!H243</f>
        <v>400</v>
      </c>
      <c r="F239" s="26"/>
      <c r="G239" s="26"/>
      <c r="H239" s="6">
        <f t="shared" si="3"/>
        <v>400</v>
      </c>
    </row>
    <row r="240" spans="1:8" ht="25.5">
      <c r="A240" s="10"/>
      <c r="B240" s="10"/>
      <c r="C240" s="10" t="s">
        <v>49</v>
      </c>
      <c r="D240" s="12" t="s">
        <v>50</v>
      </c>
      <c r="E240" s="6">
        <f>'21 maja'!H244</f>
        <v>1285</v>
      </c>
      <c r="F240" s="26"/>
      <c r="G240" s="26"/>
      <c r="H240" s="6">
        <f t="shared" si="3"/>
        <v>1285</v>
      </c>
    </row>
    <row r="241" spans="1:8" ht="38.25">
      <c r="A241" s="10"/>
      <c r="B241" s="10"/>
      <c r="C241" s="10" t="s">
        <v>51</v>
      </c>
      <c r="D241" s="12" t="s">
        <v>52</v>
      </c>
      <c r="E241" s="6">
        <f>'21 maja'!H245</f>
        <v>400</v>
      </c>
      <c r="F241" s="26"/>
      <c r="G241" s="26"/>
      <c r="H241" s="6">
        <f t="shared" si="3"/>
        <v>400</v>
      </c>
    </row>
    <row r="242" spans="1:8" ht="38.25">
      <c r="A242" s="10"/>
      <c r="B242" s="10"/>
      <c r="C242" s="10" t="s">
        <v>82</v>
      </c>
      <c r="D242" s="12" t="s">
        <v>83</v>
      </c>
      <c r="E242" s="6">
        <f>'21 maja'!H246</f>
        <v>800</v>
      </c>
      <c r="F242" s="26"/>
      <c r="G242" s="26"/>
      <c r="H242" s="6">
        <f t="shared" si="3"/>
        <v>800</v>
      </c>
    </row>
    <row r="243" spans="1:8" ht="25.5">
      <c r="A243" s="10"/>
      <c r="B243" s="10"/>
      <c r="C243" s="10" t="s">
        <v>84</v>
      </c>
      <c r="D243" s="12" t="s">
        <v>85</v>
      </c>
      <c r="E243" s="6">
        <f>'21 maja'!H247</f>
        <v>1000</v>
      </c>
      <c r="F243" s="26"/>
      <c r="G243" s="26"/>
      <c r="H243" s="6">
        <f t="shared" si="3"/>
        <v>1000</v>
      </c>
    </row>
    <row r="244" spans="1:8" ht="63.75">
      <c r="A244" s="10"/>
      <c r="B244" s="10" t="s">
        <v>155</v>
      </c>
      <c r="C244" s="10"/>
      <c r="D244" s="12" t="s">
        <v>156</v>
      </c>
      <c r="E244" s="6">
        <f>'21 maja'!H248</f>
        <v>6900</v>
      </c>
      <c r="F244" s="11">
        <f>SUM(F245)</f>
        <v>0</v>
      </c>
      <c r="G244" s="11">
        <f>SUM(G245)</f>
        <v>0</v>
      </c>
      <c r="H244" s="6">
        <f t="shared" si="3"/>
        <v>6900</v>
      </c>
    </row>
    <row r="245" spans="1:8" ht="25.5">
      <c r="A245" s="10"/>
      <c r="B245" s="10"/>
      <c r="C245" s="10" t="s">
        <v>157</v>
      </c>
      <c r="D245" s="12" t="s">
        <v>158</v>
      </c>
      <c r="E245" s="6">
        <f>'21 maja'!H249</f>
        <v>6900</v>
      </c>
      <c r="F245" s="26"/>
      <c r="G245" s="26"/>
      <c r="H245" s="6">
        <f t="shared" si="3"/>
        <v>6900</v>
      </c>
    </row>
    <row r="246" spans="1:8" ht="38.25">
      <c r="A246" s="10"/>
      <c r="B246" s="10" t="s">
        <v>159</v>
      </c>
      <c r="C246" s="10"/>
      <c r="D246" s="12" t="s">
        <v>160</v>
      </c>
      <c r="E246" s="6">
        <f>'21 maja'!H250</f>
        <v>207500</v>
      </c>
      <c r="F246" s="11">
        <f>SUM(F247)</f>
        <v>0</v>
      </c>
      <c r="G246" s="11">
        <f>SUM(G247)</f>
        <v>0</v>
      </c>
      <c r="H246" s="6">
        <f t="shared" si="3"/>
        <v>207500</v>
      </c>
    </row>
    <row r="247" spans="1:8" ht="12.75">
      <c r="A247" s="10"/>
      <c r="B247" s="10"/>
      <c r="C247" s="10" t="s">
        <v>153</v>
      </c>
      <c r="D247" s="12" t="s">
        <v>154</v>
      </c>
      <c r="E247" s="6">
        <f>'21 maja'!H251</f>
        <v>207500</v>
      </c>
      <c r="F247" s="26"/>
      <c r="G247" s="26"/>
      <c r="H247" s="6">
        <f t="shared" si="3"/>
        <v>207500</v>
      </c>
    </row>
    <row r="248" spans="1:8" ht="12.75">
      <c r="A248" s="10"/>
      <c r="B248" s="10" t="s">
        <v>161</v>
      </c>
      <c r="C248" s="10"/>
      <c r="D248" s="12" t="s">
        <v>162</v>
      </c>
      <c r="E248" s="6">
        <f>'21 maja'!H252</f>
        <v>80000</v>
      </c>
      <c r="F248" s="11">
        <f>SUM(F249)</f>
        <v>0</v>
      </c>
      <c r="G248" s="11">
        <f>SUM(G249)</f>
        <v>0</v>
      </c>
      <c r="H248" s="6">
        <f t="shared" si="3"/>
        <v>80000</v>
      </c>
    </row>
    <row r="249" spans="1:8" ht="12.75">
      <c r="A249" s="10"/>
      <c r="B249" s="10"/>
      <c r="C249" s="10" t="s">
        <v>153</v>
      </c>
      <c r="D249" s="12" t="s">
        <v>154</v>
      </c>
      <c r="E249" s="6">
        <f>'21 maja'!H253</f>
        <v>80000</v>
      </c>
      <c r="F249" s="26"/>
      <c r="G249" s="26"/>
      <c r="H249" s="6">
        <f t="shared" si="3"/>
        <v>80000</v>
      </c>
    </row>
    <row r="250" spans="1:8" ht="25.5">
      <c r="A250" s="10"/>
      <c r="B250" s="10" t="s">
        <v>163</v>
      </c>
      <c r="C250" s="10"/>
      <c r="D250" s="12" t="s">
        <v>164</v>
      </c>
      <c r="E250" s="6">
        <f>'21 maja'!H254</f>
        <v>13300</v>
      </c>
      <c r="F250" s="11">
        <f>SUM(F251:F253)</f>
        <v>0</v>
      </c>
      <c r="G250" s="11">
        <f>SUM(G251:G253)</f>
        <v>2300</v>
      </c>
      <c r="H250" s="6">
        <f t="shared" si="3"/>
        <v>15600</v>
      </c>
    </row>
    <row r="251" spans="1:8" ht="25.5">
      <c r="A251" s="10"/>
      <c r="B251" s="10"/>
      <c r="C251" s="10" t="s">
        <v>43</v>
      </c>
      <c r="D251" s="12" t="s">
        <v>165</v>
      </c>
      <c r="E251" s="6">
        <f>'21 maja'!H255</f>
        <v>0</v>
      </c>
      <c r="F251" s="26"/>
      <c r="G251" s="26"/>
      <c r="H251" s="6">
        <f t="shared" si="3"/>
        <v>0</v>
      </c>
    </row>
    <row r="252" spans="1:8" ht="12.75">
      <c r="A252" s="10"/>
      <c r="B252" s="10"/>
      <c r="C252" s="10" t="s">
        <v>45</v>
      </c>
      <c r="D252" s="12" t="s">
        <v>46</v>
      </c>
      <c r="E252" s="6">
        <f>'21 maja'!H256</f>
        <v>0</v>
      </c>
      <c r="F252" s="26"/>
      <c r="G252" s="26"/>
      <c r="H252" s="6">
        <f t="shared" si="3"/>
        <v>0</v>
      </c>
    </row>
    <row r="253" spans="1:8" ht="12.75">
      <c r="A253" s="10"/>
      <c r="B253" s="10"/>
      <c r="C253" s="10" t="s">
        <v>63</v>
      </c>
      <c r="D253" s="12" t="s">
        <v>64</v>
      </c>
      <c r="E253" s="6">
        <f>'21 maja'!H257</f>
        <v>13300</v>
      </c>
      <c r="F253" s="26"/>
      <c r="G253" s="26">
        <v>2300</v>
      </c>
      <c r="H253" s="6">
        <f t="shared" si="3"/>
        <v>15600</v>
      </c>
    </row>
    <row r="254" spans="1:8" ht="12.75">
      <c r="A254" s="10"/>
      <c r="B254" s="10" t="s">
        <v>166</v>
      </c>
      <c r="C254" s="10"/>
      <c r="D254" s="12" t="s">
        <v>167</v>
      </c>
      <c r="E254" s="6">
        <f>'21 maja'!H258</f>
        <v>289880</v>
      </c>
      <c r="F254" s="11">
        <f>SUM(F255:F270)</f>
        <v>1500</v>
      </c>
      <c r="G254" s="11">
        <f>SUM(G255:G270)</f>
        <v>1500</v>
      </c>
      <c r="H254" s="6">
        <f t="shared" si="3"/>
        <v>289880</v>
      </c>
    </row>
    <row r="255" spans="1:8" ht="25.5">
      <c r="A255" s="10"/>
      <c r="B255" s="10"/>
      <c r="C255" s="10" t="s">
        <v>39</v>
      </c>
      <c r="D255" s="12" t="s">
        <v>40</v>
      </c>
      <c r="E255" s="6">
        <f>'21 maja'!H259</f>
        <v>209704</v>
      </c>
      <c r="F255" s="26"/>
      <c r="G255" s="26"/>
      <c r="H255" s="6">
        <f t="shared" si="3"/>
        <v>209704</v>
      </c>
    </row>
    <row r="256" spans="1:8" ht="12.75">
      <c r="A256" s="10"/>
      <c r="B256" s="10"/>
      <c r="C256" s="10" t="s">
        <v>41</v>
      </c>
      <c r="D256" s="12" t="s">
        <v>42</v>
      </c>
      <c r="E256" s="6">
        <f>'21 maja'!H260</f>
        <v>13797</v>
      </c>
      <c r="F256" s="26"/>
      <c r="G256" s="26"/>
      <c r="H256" s="6">
        <f t="shared" si="3"/>
        <v>13797</v>
      </c>
    </row>
    <row r="257" spans="1:8" ht="25.5">
      <c r="A257" s="10"/>
      <c r="B257" s="10"/>
      <c r="C257" s="10" t="s">
        <v>43</v>
      </c>
      <c r="D257" s="12" t="s">
        <v>44</v>
      </c>
      <c r="E257" s="6">
        <f>'21 maja'!H261</f>
        <v>36960</v>
      </c>
      <c r="F257" s="26"/>
      <c r="G257" s="26"/>
      <c r="H257" s="6">
        <f t="shared" si="3"/>
        <v>36960</v>
      </c>
    </row>
    <row r="258" spans="1:8" ht="12.75">
      <c r="A258" s="10"/>
      <c r="B258" s="10"/>
      <c r="C258" s="10" t="s">
        <v>45</v>
      </c>
      <c r="D258" s="12" t="s">
        <v>46</v>
      </c>
      <c r="E258" s="6">
        <f>'21 maja'!H262</f>
        <v>5514</v>
      </c>
      <c r="F258" s="26"/>
      <c r="G258" s="26"/>
      <c r="H258" s="6">
        <f t="shared" si="3"/>
        <v>5514</v>
      </c>
    </row>
    <row r="259" spans="1:8" ht="12.75">
      <c r="A259" s="10"/>
      <c r="B259" s="10"/>
      <c r="C259" s="10" t="s">
        <v>63</v>
      </c>
      <c r="D259" s="12" t="s">
        <v>64</v>
      </c>
      <c r="E259" s="6">
        <f>'21 maja'!H263</f>
        <v>0</v>
      </c>
      <c r="F259" s="26"/>
      <c r="G259" s="26"/>
      <c r="H259" s="6">
        <f t="shared" si="3"/>
        <v>0</v>
      </c>
    </row>
    <row r="260" spans="1:8" ht="12.75">
      <c r="A260" s="10"/>
      <c r="B260" s="10"/>
      <c r="C260" s="10" t="s">
        <v>12</v>
      </c>
      <c r="D260" s="12" t="s">
        <v>65</v>
      </c>
      <c r="E260" s="6">
        <f>'21 maja'!H264</f>
        <v>1000</v>
      </c>
      <c r="F260" s="26"/>
      <c r="G260" s="26">
        <v>1500</v>
      </c>
      <c r="H260" s="6">
        <f t="shared" si="3"/>
        <v>2500</v>
      </c>
    </row>
    <row r="261" spans="1:8" ht="25.5">
      <c r="A261" s="10"/>
      <c r="B261" s="10"/>
      <c r="C261" s="10" t="s">
        <v>66</v>
      </c>
      <c r="D261" s="12" t="s">
        <v>168</v>
      </c>
      <c r="E261" s="6">
        <f>'21 maja'!H265</f>
        <v>400</v>
      </c>
      <c r="F261" s="26"/>
      <c r="G261" s="26"/>
      <c r="H261" s="6">
        <f t="shared" si="3"/>
        <v>400</v>
      </c>
    </row>
    <row r="262" spans="1:8" ht="12.75">
      <c r="A262" s="10"/>
      <c r="B262" s="10"/>
      <c r="C262" s="10" t="s">
        <v>68</v>
      </c>
      <c r="D262" s="12" t="s">
        <v>69</v>
      </c>
      <c r="E262" s="6">
        <f>'21 maja'!H266</f>
        <v>240</v>
      </c>
      <c r="F262" s="26"/>
      <c r="G262" s="26"/>
      <c r="H262" s="6">
        <f t="shared" si="3"/>
        <v>240</v>
      </c>
    </row>
    <row r="263" spans="1:8" ht="12.75">
      <c r="A263" s="10"/>
      <c r="B263" s="10"/>
      <c r="C263" s="10" t="s">
        <v>14</v>
      </c>
      <c r="D263" s="12" t="s">
        <v>15</v>
      </c>
      <c r="E263" s="6">
        <f>'21 maja'!H267</f>
        <v>8824</v>
      </c>
      <c r="F263" s="26"/>
      <c r="G263" s="26"/>
      <c r="H263" s="6">
        <f t="shared" si="3"/>
        <v>8824</v>
      </c>
    </row>
    <row r="264" spans="1:8" ht="38.25">
      <c r="A264" s="10"/>
      <c r="B264" s="10"/>
      <c r="C264" s="10" t="s">
        <v>72</v>
      </c>
      <c r="D264" s="12" t="s">
        <v>73</v>
      </c>
      <c r="E264" s="6">
        <f>'21 maja'!H268</f>
        <v>0</v>
      </c>
      <c r="F264" s="26"/>
      <c r="G264" s="26"/>
      <c r="H264" s="6">
        <f t="shared" si="3"/>
        <v>0</v>
      </c>
    </row>
    <row r="265" spans="1:8" ht="38.25">
      <c r="A265" s="10"/>
      <c r="B265" s="10"/>
      <c r="C265" s="10" t="s">
        <v>74</v>
      </c>
      <c r="D265" s="12" t="s">
        <v>75</v>
      </c>
      <c r="E265" s="6">
        <f>'21 maja'!H269</f>
        <v>3800</v>
      </c>
      <c r="F265" s="26">
        <v>1500</v>
      </c>
      <c r="G265" s="26"/>
      <c r="H265" s="6">
        <f t="shared" si="3"/>
        <v>2300</v>
      </c>
    </row>
    <row r="266" spans="1:8" ht="12.75">
      <c r="A266" s="10"/>
      <c r="B266" s="10"/>
      <c r="C266" s="10" t="s">
        <v>47</v>
      </c>
      <c r="D266" s="12" t="s">
        <v>48</v>
      </c>
      <c r="E266" s="6">
        <f>'21 maja'!H270</f>
        <v>3000</v>
      </c>
      <c r="F266" s="26"/>
      <c r="G266" s="26"/>
      <c r="H266" s="6">
        <f t="shared" si="3"/>
        <v>3000</v>
      </c>
    </row>
    <row r="267" spans="1:8" ht="25.5">
      <c r="A267" s="10"/>
      <c r="B267" s="10"/>
      <c r="C267" s="10" t="s">
        <v>49</v>
      </c>
      <c r="D267" s="12" t="s">
        <v>50</v>
      </c>
      <c r="E267" s="6">
        <f>'21 maja'!H271</f>
        <v>5441</v>
      </c>
      <c r="F267" s="26"/>
      <c r="G267" s="26"/>
      <c r="H267" s="6">
        <f t="shared" si="3"/>
        <v>5441</v>
      </c>
    </row>
    <row r="268" spans="1:8" ht="38.25">
      <c r="A268" s="10"/>
      <c r="B268" s="10"/>
      <c r="C268" s="10" t="s">
        <v>51</v>
      </c>
      <c r="D268" s="12" t="s">
        <v>52</v>
      </c>
      <c r="E268" s="6">
        <f>'21 maja'!H272</f>
        <v>500</v>
      </c>
      <c r="F268" s="26"/>
      <c r="G268" s="26"/>
      <c r="H268" s="6">
        <f t="shared" si="3"/>
        <v>500</v>
      </c>
    </row>
    <row r="269" spans="1:8" ht="38.25">
      <c r="A269" s="10"/>
      <c r="B269" s="10"/>
      <c r="C269" s="10" t="s">
        <v>82</v>
      </c>
      <c r="D269" s="12" t="s">
        <v>83</v>
      </c>
      <c r="E269" s="6">
        <f>'21 maja'!H273</f>
        <v>300</v>
      </c>
      <c r="F269" s="26"/>
      <c r="G269" s="26"/>
      <c r="H269" s="6">
        <f t="shared" si="3"/>
        <v>300</v>
      </c>
    </row>
    <row r="270" spans="1:8" ht="25.5">
      <c r="A270" s="10"/>
      <c r="B270" s="10"/>
      <c r="C270" s="10" t="s">
        <v>84</v>
      </c>
      <c r="D270" s="12" t="s">
        <v>85</v>
      </c>
      <c r="E270" s="6">
        <f>'21 maja'!H274</f>
        <v>400</v>
      </c>
      <c r="F270" s="26"/>
      <c r="G270" s="26"/>
      <c r="H270" s="6">
        <f t="shared" si="3"/>
        <v>400</v>
      </c>
    </row>
    <row r="271" spans="1:8" ht="12.75">
      <c r="A271" s="10"/>
      <c r="B271" s="10" t="s">
        <v>169</v>
      </c>
      <c r="C271" s="10"/>
      <c r="D271" s="12" t="s">
        <v>11</v>
      </c>
      <c r="E271" s="6">
        <f>'21 maja'!H275</f>
        <v>339600</v>
      </c>
      <c r="F271" s="11">
        <f>SUM(F272:F276)</f>
        <v>0</v>
      </c>
      <c r="G271" s="11">
        <f>SUM(G272:G276)</f>
        <v>12400</v>
      </c>
      <c r="H271" s="6">
        <f t="shared" si="3"/>
        <v>352000</v>
      </c>
    </row>
    <row r="272" spans="1:8" ht="12.75">
      <c r="A272" s="10"/>
      <c r="B272" s="10"/>
      <c r="C272" s="10" t="s">
        <v>153</v>
      </c>
      <c r="D272" s="12" t="s">
        <v>154</v>
      </c>
      <c r="E272" s="6">
        <f>'21 maja'!H276</f>
        <v>50000</v>
      </c>
      <c r="F272" s="26"/>
      <c r="G272" s="26">
        <v>12400</v>
      </c>
      <c r="H272" s="6">
        <f t="shared" si="3"/>
        <v>62400</v>
      </c>
    </row>
    <row r="273" spans="1:8" ht="12.75">
      <c r="A273" s="10"/>
      <c r="B273" s="10"/>
      <c r="C273" s="10" t="s">
        <v>12</v>
      </c>
      <c r="D273" s="12" t="s">
        <v>65</v>
      </c>
      <c r="E273" s="6">
        <f>'21 maja'!H277</f>
        <v>0</v>
      </c>
      <c r="F273" s="26"/>
      <c r="G273" s="26"/>
      <c r="H273" s="6">
        <f t="shared" si="3"/>
        <v>0</v>
      </c>
    </row>
    <row r="274" spans="1:8" ht="12.75">
      <c r="A274" s="10"/>
      <c r="B274" s="10"/>
      <c r="C274" s="10" t="s">
        <v>14</v>
      </c>
      <c r="D274" s="12" t="s">
        <v>15</v>
      </c>
      <c r="E274" s="6">
        <f>'21 maja'!H278</f>
        <v>3500</v>
      </c>
      <c r="F274" s="26"/>
      <c r="G274" s="26"/>
      <c r="H274" s="6">
        <f t="shared" si="3"/>
        <v>3500</v>
      </c>
    </row>
    <row r="275" spans="1:8" ht="12.75">
      <c r="A275" s="10"/>
      <c r="B275" s="10"/>
      <c r="C275" s="10" t="s">
        <v>230</v>
      </c>
      <c r="D275" s="12" t="s">
        <v>15</v>
      </c>
      <c r="E275" s="6">
        <v>145000</v>
      </c>
      <c r="F275" s="6"/>
      <c r="G275" s="6"/>
      <c r="H275" s="6">
        <v>145000</v>
      </c>
    </row>
    <row r="276" spans="1:8" ht="38.25">
      <c r="A276" s="10"/>
      <c r="B276" s="10"/>
      <c r="C276" s="10" t="s">
        <v>170</v>
      </c>
      <c r="D276" s="12" t="s">
        <v>171</v>
      </c>
      <c r="E276" s="6">
        <f>'21 maja'!H280</f>
        <v>141100</v>
      </c>
      <c r="F276" s="26"/>
      <c r="G276" s="26"/>
      <c r="H276" s="6">
        <f aca="true" t="shared" si="4" ref="H276:H320">E276-F276+G276</f>
        <v>141100</v>
      </c>
    </row>
    <row r="277" spans="1:8" ht="25.5">
      <c r="A277" s="13" t="s">
        <v>172</v>
      </c>
      <c r="B277" s="13"/>
      <c r="C277" s="13"/>
      <c r="D277" s="14" t="s">
        <v>173</v>
      </c>
      <c r="E277" s="9">
        <f>'21 maja'!H281</f>
        <v>258831</v>
      </c>
      <c r="F277" s="15">
        <f>F278+F285+F288</f>
        <v>0</v>
      </c>
      <c r="G277" s="15">
        <f>G278+G285+G288</f>
        <v>0</v>
      </c>
      <c r="H277" s="9">
        <f t="shared" si="4"/>
        <v>258831</v>
      </c>
    </row>
    <row r="278" spans="1:8" ht="12.75">
      <c r="A278" s="13"/>
      <c r="B278" s="10" t="s">
        <v>174</v>
      </c>
      <c r="C278" s="13"/>
      <c r="D278" s="12" t="s">
        <v>175</v>
      </c>
      <c r="E278" s="6">
        <f>'21 maja'!H282</f>
        <v>187433</v>
      </c>
      <c r="F278" s="11">
        <f>SUM(F279:F284)</f>
        <v>0</v>
      </c>
      <c r="G278" s="11">
        <f>SUM(G279:G284)</f>
        <v>0</v>
      </c>
      <c r="H278" s="6">
        <f t="shared" si="4"/>
        <v>187433</v>
      </c>
    </row>
    <row r="279" spans="1:8" ht="25.5">
      <c r="A279" s="13"/>
      <c r="B279" s="13"/>
      <c r="C279" s="10" t="s">
        <v>59</v>
      </c>
      <c r="D279" s="12" t="s">
        <v>60</v>
      </c>
      <c r="E279" s="6">
        <f>'21 maja'!H283</f>
        <v>12600</v>
      </c>
      <c r="F279" s="26"/>
      <c r="G279" s="26"/>
      <c r="H279" s="6">
        <f t="shared" si="4"/>
        <v>12600</v>
      </c>
    </row>
    <row r="280" spans="1:8" ht="25.5">
      <c r="A280" s="13"/>
      <c r="B280" s="13"/>
      <c r="C280" s="10" t="s">
        <v>39</v>
      </c>
      <c r="D280" s="12" t="s">
        <v>40</v>
      </c>
      <c r="E280" s="6">
        <f>'21 maja'!H284</f>
        <v>130120</v>
      </c>
      <c r="F280" s="26"/>
      <c r="G280" s="26"/>
      <c r="H280" s="6">
        <f t="shared" si="4"/>
        <v>130120</v>
      </c>
    </row>
    <row r="281" spans="1:8" ht="12.75">
      <c r="A281" s="10"/>
      <c r="B281" s="10"/>
      <c r="C281" s="10" t="s">
        <v>41</v>
      </c>
      <c r="D281" s="12" t="s">
        <v>42</v>
      </c>
      <c r="E281" s="6">
        <f>'21 maja'!H285</f>
        <v>9450</v>
      </c>
      <c r="F281" s="26"/>
      <c r="G281" s="26"/>
      <c r="H281" s="6">
        <f t="shared" si="4"/>
        <v>9450</v>
      </c>
    </row>
    <row r="282" spans="1:8" ht="25.5">
      <c r="A282" s="10"/>
      <c r="B282" s="10"/>
      <c r="C282" s="10" t="s">
        <v>142</v>
      </c>
      <c r="D282" s="12" t="s">
        <v>44</v>
      </c>
      <c r="E282" s="6">
        <f>'21 maja'!H286</f>
        <v>24233</v>
      </c>
      <c r="F282" s="26"/>
      <c r="G282" s="26"/>
      <c r="H282" s="6">
        <f t="shared" si="4"/>
        <v>24233</v>
      </c>
    </row>
    <row r="283" spans="1:8" ht="12.75">
      <c r="A283" s="10"/>
      <c r="B283" s="10"/>
      <c r="C283" s="10" t="s">
        <v>45</v>
      </c>
      <c r="D283" s="12" t="s">
        <v>46</v>
      </c>
      <c r="E283" s="6">
        <f>'21 maja'!H287</f>
        <v>4185</v>
      </c>
      <c r="F283" s="26"/>
      <c r="G283" s="26"/>
      <c r="H283" s="6">
        <f t="shared" si="4"/>
        <v>4185</v>
      </c>
    </row>
    <row r="284" spans="1:8" ht="25.5">
      <c r="A284" s="10"/>
      <c r="B284" s="10"/>
      <c r="C284" s="10" t="s">
        <v>49</v>
      </c>
      <c r="D284" s="12" t="s">
        <v>50</v>
      </c>
      <c r="E284" s="6">
        <f>'21 maja'!H288</f>
        <v>6845</v>
      </c>
      <c r="F284" s="26"/>
      <c r="G284" s="26"/>
      <c r="H284" s="6">
        <f t="shared" si="4"/>
        <v>6845</v>
      </c>
    </row>
    <row r="285" spans="1:8" ht="12.75">
      <c r="A285" s="10"/>
      <c r="B285" s="10" t="s">
        <v>176</v>
      </c>
      <c r="C285" s="10"/>
      <c r="D285" s="12" t="s">
        <v>177</v>
      </c>
      <c r="E285" s="6">
        <f>'21 maja'!H289</f>
        <v>70327</v>
      </c>
      <c r="F285" s="11">
        <f>SUM(F286:F287)</f>
        <v>0</v>
      </c>
      <c r="G285" s="11">
        <f>SUM(G286:G287)</f>
        <v>0</v>
      </c>
      <c r="H285" s="6">
        <f t="shared" si="4"/>
        <v>70327</v>
      </c>
    </row>
    <row r="286" spans="1:8" ht="12.75">
      <c r="A286" s="10"/>
      <c r="B286" s="10"/>
      <c r="C286" s="10" t="s">
        <v>178</v>
      </c>
      <c r="D286" s="12" t="s">
        <v>179</v>
      </c>
      <c r="E286" s="6">
        <f>'21 maja'!H290</f>
        <v>70327</v>
      </c>
      <c r="F286" s="26"/>
      <c r="G286" s="26"/>
      <c r="H286" s="6">
        <f t="shared" si="4"/>
        <v>70327</v>
      </c>
    </row>
    <row r="287" spans="1:8" ht="12.75">
      <c r="A287" s="10"/>
      <c r="B287" s="10"/>
      <c r="C287" s="10" t="s">
        <v>180</v>
      </c>
      <c r="D287" s="12" t="s">
        <v>181</v>
      </c>
      <c r="E287" s="6">
        <f>'21 maja'!H291</f>
        <v>0</v>
      </c>
      <c r="F287" s="26"/>
      <c r="G287" s="26"/>
      <c r="H287" s="6">
        <f t="shared" si="4"/>
        <v>0</v>
      </c>
    </row>
    <row r="288" spans="1:8" ht="25.5">
      <c r="A288" s="10"/>
      <c r="B288" s="10" t="s">
        <v>182</v>
      </c>
      <c r="C288" s="10"/>
      <c r="D288" s="12" t="s">
        <v>138</v>
      </c>
      <c r="E288" s="6">
        <f>'21 maja'!H292</f>
        <v>1071</v>
      </c>
      <c r="F288" s="11">
        <f>SUM(F289:F290)</f>
        <v>0</v>
      </c>
      <c r="G288" s="11">
        <f>SUM(G289:G290)</f>
        <v>0</v>
      </c>
      <c r="H288" s="6">
        <f t="shared" si="4"/>
        <v>1071</v>
      </c>
    </row>
    <row r="289" spans="1:8" ht="12.75">
      <c r="A289" s="10"/>
      <c r="B289" s="10"/>
      <c r="C289" s="10" t="s">
        <v>14</v>
      </c>
      <c r="D289" s="12" t="s">
        <v>15</v>
      </c>
      <c r="E289" s="6">
        <f>'21 maja'!H293</f>
        <v>1071</v>
      </c>
      <c r="F289" s="26"/>
      <c r="G289" s="26"/>
      <c r="H289" s="6">
        <f t="shared" si="4"/>
        <v>1071</v>
      </c>
    </row>
    <row r="290" spans="1:8" ht="12.75">
      <c r="A290" s="10"/>
      <c r="B290" s="10"/>
      <c r="C290" s="10" t="s">
        <v>47</v>
      </c>
      <c r="D290" s="12" t="s">
        <v>183</v>
      </c>
      <c r="E290" s="6">
        <f>'21 maja'!H294</f>
        <v>0</v>
      </c>
      <c r="F290" s="26"/>
      <c r="G290" s="26"/>
      <c r="H290" s="6">
        <f t="shared" si="4"/>
        <v>0</v>
      </c>
    </row>
    <row r="291" spans="1:8" ht="25.5">
      <c r="A291" s="13" t="s">
        <v>184</v>
      </c>
      <c r="B291" s="13"/>
      <c r="C291" s="13"/>
      <c r="D291" s="14" t="s">
        <v>185</v>
      </c>
      <c r="E291" s="9">
        <f>'21 maja'!H295</f>
        <v>388000</v>
      </c>
      <c r="F291" s="15">
        <f>F292+F294+F296+F300+F302</f>
        <v>0</v>
      </c>
      <c r="G291" s="15">
        <f>G292+G294+G296+G300+G302</f>
        <v>0</v>
      </c>
      <c r="H291" s="9">
        <f t="shared" si="4"/>
        <v>388000</v>
      </c>
    </row>
    <row r="292" spans="1:8" ht="12.75">
      <c r="A292" s="10"/>
      <c r="B292" s="10" t="s">
        <v>186</v>
      </c>
      <c r="C292" s="10"/>
      <c r="D292" s="12" t="s">
        <v>187</v>
      </c>
      <c r="E292" s="6">
        <f>'21 maja'!H296</f>
        <v>27000</v>
      </c>
      <c r="F292" s="11">
        <f>SUM(F293)</f>
        <v>0</v>
      </c>
      <c r="G292" s="11">
        <f>SUM(G293)</f>
        <v>0</v>
      </c>
      <c r="H292" s="6">
        <f t="shared" si="4"/>
        <v>27000</v>
      </c>
    </row>
    <row r="293" spans="1:8" ht="12.75">
      <c r="A293" s="10"/>
      <c r="B293" s="10"/>
      <c r="C293" s="10" t="s">
        <v>14</v>
      </c>
      <c r="D293" s="12" t="s">
        <v>15</v>
      </c>
      <c r="E293" s="6">
        <f>'21 maja'!H297</f>
        <v>27000</v>
      </c>
      <c r="F293" s="26"/>
      <c r="G293" s="26"/>
      <c r="H293" s="6">
        <f t="shared" si="4"/>
        <v>27000</v>
      </c>
    </row>
    <row r="294" spans="1:8" ht="25.5">
      <c r="A294" s="10"/>
      <c r="B294" s="10" t="s">
        <v>188</v>
      </c>
      <c r="C294" s="10"/>
      <c r="D294" s="12" t="s">
        <v>189</v>
      </c>
      <c r="E294" s="6">
        <f>'21 maja'!H298</f>
        <v>8000</v>
      </c>
      <c r="F294" s="11">
        <f>SUM(F295)</f>
        <v>0</v>
      </c>
      <c r="G294" s="11">
        <f>SUM(G295)</f>
        <v>0</v>
      </c>
      <c r="H294" s="6">
        <f t="shared" si="4"/>
        <v>8000</v>
      </c>
    </row>
    <row r="295" spans="1:8" ht="12.75">
      <c r="A295" s="10"/>
      <c r="B295" s="10"/>
      <c r="C295" s="10" t="s">
        <v>14</v>
      </c>
      <c r="D295" s="12" t="s">
        <v>15</v>
      </c>
      <c r="E295" s="6">
        <f>'21 maja'!H299</f>
        <v>8000</v>
      </c>
      <c r="F295" s="26"/>
      <c r="G295" s="26"/>
      <c r="H295" s="6">
        <f t="shared" si="4"/>
        <v>8000</v>
      </c>
    </row>
    <row r="296" spans="1:8" ht="12.75">
      <c r="A296" s="10"/>
      <c r="B296" s="10" t="s">
        <v>190</v>
      </c>
      <c r="C296" s="10"/>
      <c r="D296" s="12" t="s">
        <v>191</v>
      </c>
      <c r="E296" s="6">
        <f>'21 maja'!H300</f>
        <v>221571</v>
      </c>
      <c r="F296" s="11">
        <f>SUM(F297:F299)</f>
        <v>0</v>
      </c>
      <c r="G296" s="11">
        <f>SUM(G297:G299)</f>
        <v>0</v>
      </c>
      <c r="H296" s="6">
        <f t="shared" si="4"/>
        <v>221571</v>
      </c>
    </row>
    <row r="297" spans="1:8" ht="12.75">
      <c r="A297" s="10"/>
      <c r="B297" s="10"/>
      <c r="C297" s="10" t="s">
        <v>12</v>
      </c>
      <c r="D297" s="12" t="s">
        <v>65</v>
      </c>
      <c r="E297" s="6">
        <f>'21 maja'!H301</f>
        <v>42000</v>
      </c>
      <c r="F297" s="26"/>
      <c r="G297" s="26"/>
      <c r="H297" s="6">
        <f t="shared" si="4"/>
        <v>42000</v>
      </c>
    </row>
    <row r="298" spans="1:8" ht="12.75">
      <c r="A298" s="10"/>
      <c r="B298" s="10"/>
      <c r="C298" s="10" t="s">
        <v>31</v>
      </c>
      <c r="D298" s="12" t="s">
        <v>32</v>
      </c>
      <c r="E298" s="6">
        <f>'21 maja'!H302</f>
        <v>134571</v>
      </c>
      <c r="F298" s="26"/>
      <c r="G298" s="26"/>
      <c r="H298" s="6">
        <f t="shared" si="4"/>
        <v>134571</v>
      </c>
    </row>
    <row r="299" spans="1:8" ht="12.75">
      <c r="A299" s="10"/>
      <c r="B299" s="10"/>
      <c r="C299" s="10" t="s">
        <v>14</v>
      </c>
      <c r="D299" s="12" t="s">
        <v>15</v>
      </c>
      <c r="E299" s="6">
        <f>'21 maja'!H303</f>
        <v>45000</v>
      </c>
      <c r="F299" s="26"/>
      <c r="G299" s="26"/>
      <c r="H299" s="6">
        <f t="shared" si="4"/>
        <v>45000</v>
      </c>
    </row>
    <row r="300" spans="1:8" ht="12.75">
      <c r="A300" s="10"/>
      <c r="B300" s="10" t="s">
        <v>192</v>
      </c>
      <c r="C300" s="10"/>
      <c r="D300" s="12" t="s">
        <v>193</v>
      </c>
      <c r="E300" s="6">
        <f>'21 maja'!H304</f>
        <v>91000</v>
      </c>
      <c r="F300" s="11">
        <f>SUM(F301)</f>
        <v>0</v>
      </c>
      <c r="G300" s="11">
        <f>SUM(G301)</f>
        <v>0</v>
      </c>
      <c r="H300" s="6">
        <f t="shared" si="4"/>
        <v>91000</v>
      </c>
    </row>
    <row r="301" spans="1:8" ht="25.5">
      <c r="A301" s="10"/>
      <c r="B301" s="10"/>
      <c r="C301" s="10" t="s">
        <v>194</v>
      </c>
      <c r="D301" s="12" t="s">
        <v>195</v>
      </c>
      <c r="E301" s="6">
        <f>'21 maja'!H305</f>
        <v>91000</v>
      </c>
      <c r="F301" s="26"/>
      <c r="G301" s="26"/>
      <c r="H301" s="6">
        <f t="shared" si="4"/>
        <v>91000</v>
      </c>
    </row>
    <row r="302" spans="1:8" ht="12.75">
      <c r="A302" s="10"/>
      <c r="B302" s="10" t="s">
        <v>196</v>
      </c>
      <c r="C302" s="10"/>
      <c r="D302" s="12" t="s">
        <v>11</v>
      </c>
      <c r="E302" s="6">
        <f>'21 maja'!H306</f>
        <v>40429</v>
      </c>
      <c r="F302" s="11">
        <f>SUM(F303:F305)</f>
        <v>0</v>
      </c>
      <c r="G302" s="11">
        <f>SUM(G303:G305)</f>
        <v>0</v>
      </c>
      <c r="H302" s="6">
        <f t="shared" si="4"/>
        <v>40429</v>
      </c>
    </row>
    <row r="303" spans="1:8" ht="12.75">
      <c r="A303" s="10"/>
      <c r="B303" s="10"/>
      <c r="C303" s="10" t="s">
        <v>12</v>
      </c>
      <c r="D303" s="12" t="s">
        <v>65</v>
      </c>
      <c r="E303" s="6">
        <f>'21 maja'!H307</f>
        <v>17000</v>
      </c>
      <c r="F303" s="26"/>
      <c r="G303" s="26"/>
      <c r="H303" s="6">
        <f t="shared" si="4"/>
        <v>17000</v>
      </c>
    </row>
    <row r="304" spans="1:8" ht="12.75">
      <c r="A304" s="10"/>
      <c r="B304" s="10"/>
      <c r="C304" s="10" t="s">
        <v>14</v>
      </c>
      <c r="D304" s="12" t="s">
        <v>15</v>
      </c>
      <c r="E304" s="6">
        <f>'21 maja'!H308</f>
        <v>0</v>
      </c>
      <c r="F304" s="26"/>
      <c r="G304" s="26"/>
      <c r="H304" s="6">
        <f t="shared" si="4"/>
        <v>0</v>
      </c>
    </row>
    <row r="305" spans="1:8" ht="12.75">
      <c r="A305" s="10"/>
      <c r="B305" s="10"/>
      <c r="C305" s="10" t="s">
        <v>197</v>
      </c>
      <c r="D305" s="12" t="s">
        <v>198</v>
      </c>
      <c r="E305" s="6">
        <f>'21 maja'!H309</f>
        <v>23429</v>
      </c>
      <c r="F305" s="26"/>
      <c r="G305" s="26"/>
      <c r="H305" s="6">
        <f t="shared" si="4"/>
        <v>23429</v>
      </c>
    </row>
    <row r="306" spans="1:8" ht="25.5">
      <c r="A306" s="13" t="s">
        <v>199</v>
      </c>
      <c r="B306" s="13"/>
      <c r="C306" s="13"/>
      <c r="D306" s="14" t="s">
        <v>200</v>
      </c>
      <c r="E306" s="9">
        <f>'21 maja'!H310</f>
        <v>255505</v>
      </c>
      <c r="F306" s="15">
        <f>F307+F311</f>
        <v>0</v>
      </c>
      <c r="G306" s="15">
        <f>G307+G311</f>
        <v>5000</v>
      </c>
      <c r="H306" s="9">
        <f t="shared" si="4"/>
        <v>260505</v>
      </c>
    </row>
    <row r="307" spans="1:8" ht="25.5">
      <c r="A307" s="10"/>
      <c r="B307" s="10" t="s">
        <v>201</v>
      </c>
      <c r="C307" s="10"/>
      <c r="D307" s="12" t="s">
        <v>202</v>
      </c>
      <c r="E307" s="6">
        <f>'21 maja'!H311</f>
        <v>139905</v>
      </c>
      <c r="F307" s="11">
        <f>SUM(F308:F310)</f>
        <v>0</v>
      </c>
      <c r="G307" s="11">
        <f>SUM(G308:G310)</f>
        <v>5000</v>
      </c>
      <c r="H307" s="6">
        <f t="shared" si="4"/>
        <v>144905</v>
      </c>
    </row>
    <row r="308" spans="1:8" ht="25.5">
      <c r="A308" s="10"/>
      <c r="B308" s="10"/>
      <c r="C308" s="10" t="s">
        <v>203</v>
      </c>
      <c r="D308" s="12" t="s">
        <v>204</v>
      </c>
      <c r="E308" s="6">
        <f>'21 maja'!H312</f>
        <v>135805</v>
      </c>
      <c r="F308" s="26"/>
      <c r="G308" s="26"/>
      <c r="H308" s="6">
        <f t="shared" si="4"/>
        <v>135805</v>
      </c>
    </row>
    <row r="309" spans="1:8" ht="12.75">
      <c r="A309" s="10"/>
      <c r="B309" s="10"/>
      <c r="C309" s="10" t="s">
        <v>12</v>
      </c>
      <c r="D309" s="12" t="s">
        <v>65</v>
      </c>
      <c r="E309" s="6">
        <v>0</v>
      </c>
      <c r="F309" s="26"/>
      <c r="G309" s="26">
        <v>5000</v>
      </c>
      <c r="H309" s="6">
        <f t="shared" si="4"/>
        <v>5000</v>
      </c>
    </row>
    <row r="310" spans="1:8" ht="12.75">
      <c r="A310" s="10"/>
      <c r="B310" s="10"/>
      <c r="C310" s="10" t="s">
        <v>31</v>
      </c>
      <c r="D310" s="12" t="s">
        <v>32</v>
      </c>
      <c r="E310" s="6">
        <f>'21 maja'!H314</f>
        <v>2100</v>
      </c>
      <c r="F310" s="26"/>
      <c r="G310" s="26"/>
      <c r="H310" s="6">
        <f t="shared" si="4"/>
        <v>2100</v>
      </c>
    </row>
    <row r="311" spans="1:8" ht="12.75">
      <c r="A311" s="10"/>
      <c r="B311" s="10" t="s">
        <v>205</v>
      </c>
      <c r="C311" s="10"/>
      <c r="D311" s="12" t="s">
        <v>206</v>
      </c>
      <c r="E311" s="6">
        <f>'21 maja'!H315</f>
        <v>115600</v>
      </c>
      <c r="F311" s="11">
        <f>SUM(F312:F313)</f>
        <v>0</v>
      </c>
      <c r="G311" s="11">
        <f>SUM(G312:G313)</f>
        <v>0</v>
      </c>
      <c r="H311" s="6">
        <f t="shared" si="4"/>
        <v>115600</v>
      </c>
    </row>
    <row r="312" spans="1:8" ht="25.5">
      <c r="A312" s="10"/>
      <c r="B312" s="10"/>
      <c r="C312" s="10" t="s">
        <v>203</v>
      </c>
      <c r="D312" s="12" t="s">
        <v>204</v>
      </c>
      <c r="E312" s="6">
        <f>'21 maja'!H316</f>
        <v>115600</v>
      </c>
      <c r="F312" s="26"/>
      <c r="G312" s="26"/>
      <c r="H312" s="6">
        <f t="shared" si="4"/>
        <v>115600</v>
      </c>
    </row>
    <row r="313" spans="1:8" ht="12.75">
      <c r="A313" s="10"/>
      <c r="B313" s="10"/>
      <c r="C313" s="10" t="s">
        <v>31</v>
      </c>
      <c r="D313" s="12" t="s">
        <v>32</v>
      </c>
      <c r="E313" s="6">
        <f>'21 maja'!H317</f>
        <v>0</v>
      </c>
      <c r="F313" s="26"/>
      <c r="G313" s="26"/>
      <c r="H313" s="6">
        <f t="shared" si="4"/>
        <v>0</v>
      </c>
    </row>
    <row r="314" spans="1:8" ht="12.75">
      <c r="A314" s="13" t="s">
        <v>207</v>
      </c>
      <c r="B314" s="13"/>
      <c r="C314" s="13"/>
      <c r="D314" s="14" t="s">
        <v>208</v>
      </c>
      <c r="E314" s="9">
        <f>'21 maja'!H318</f>
        <v>32259</v>
      </c>
      <c r="F314" s="15">
        <f>F315</f>
        <v>0</v>
      </c>
      <c r="G314" s="15">
        <f>G315</f>
        <v>0</v>
      </c>
      <c r="H314" s="9">
        <f t="shared" si="4"/>
        <v>32259</v>
      </c>
    </row>
    <row r="315" spans="1:8" ht="25.5">
      <c r="A315" s="10"/>
      <c r="B315" s="10" t="s">
        <v>209</v>
      </c>
      <c r="C315" s="10"/>
      <c r="D315" s="12" t="s">
        <v>210</v>
      </c>
      <c r="E315" s="6">
        <f>'21 maja'!H319</f>
        <v>32259</v>
      </c>
      <c r="F315" s="11">
        <f>SUM(F316:F320)</f>
        <v>0</v>
      </c>
      <c r="G315" s="11">
        <f>SUM(G316:G320)</f>
        <v>0</v>
      </c>
      <c r="H315" s="6">
        <f t="shared" si="4"/>
        <v>32259</v>
      </c>
    </row>
    <row r="316" spans="1:8" ht="25.5">
      <c r="A316" s="10"/>
      <c r="B316" s="10"/>
      <c r="C316" s="10" t="s">
        <v>55</v>
      </c>
      <c r="D316" s="12" t="s">
        <v>56</v>
      </c>
      <c r="E316" s="6">
        <f>'21 maja'!H320</f>
        <v>10700</v>
      </c>
      <c r="F316" s="26"/>
      <c r="G316" s="26"/>
      <c r="H316" s="6">
        <f t="shared" si="4"/>
        <v>10700</v>
      </c>
    </row>
    <row r="317" spans="1:8" ht="12.75">
      <c r="A317" s="10"/>
      <c r="B317" s="10"/>
      <c r="C317" s="10" t="s">
        <v>12</v>
      </c>
      <c r="D317" s="12" t="s">
        <v>65</v>
      </c>
      <c r="E317" s="6">
        <f>'21 maja'!H321</f>
        <v>10450</v>
      </c>
      <c r="F317" s="26"/>
      <c r="G317" s="26"/>
      <c r="H317" s="6">
        <f t="shared" si="4"/>
        <v>10450</v>
      </c>
    </row>
    <row r="318" spans="1:8" ht="12.75">
      <c r="A318" s="10"/>
      <c r="B318" s="10"/>
      <c r="C318" s="10" t="s">
        <v>14</v>
      </c>
      <c r="D318" s="12" t="s">
        <v>15</v>
      </c>
      <c r="E318" s="6">
        <f>'21 maja'!H322</f>
        <v>4100</v>
      </c>
      <c r="F318" s="26"/>
      <c r="G318" s="26"/>
      <c r="H318" s="6">
        <f t="shared" si="4"/>
        <v>4100</v>
      </c>
    </row>
    <row r="319" spans="1:8" ht="12.75">
      <c r="A319" s="10"/>
      <c r="B319" s="10"/>
      <c r="C319" s="10" t="s">
        <v>80</v>
      </c>
      <c r="D319" s="12" t="s">
        <v>81</v>
      </c>
      <c r="E319" s="6">
        <f>'21 maja'!H323</f>
        <v>7009</v>
      </c>
      <c r="F319" s="26"/>
      <c r="G319" s="26"/>
      <c r="H319" s="6">
        <f t="shared" si="4"/>
        <v>7009</v>
      </c>
    </row>
    <row r="320" spans="1:8" ht="25.5">
      <c r="A320" s="10"/>
      <c r="B320" s="10"/>
      <c r="C320" s="10" t="s">
        <v>4</v>
      </c>
      <c r="D320" s="12" t="s">
        <v>5</v>
      </c>
      <c r="E320" s="6">
        <f>'21 maja'!H324</f>
        <v>0</v>
      </c>
      <c r="F320" s="26"/>
      <c r="G320" s="26"/>
      <c r="H320" s="6">
        <f t="shared" si="4"/>
        <v>0</v>
      </c>
    </row>
    <row r="321" spans="1:8" ht="12.75">
      <c r="A321" s="10"/>
      <c r="B321" s="10"/>
      <c r="C321" s="10"/>
      <c r="D321" s="12"/>
      <c r="E321" s="9"/>
      <c r="F321" s="26"/>
      <c r="G321" s="26"/>
      <c r="H321" s="26"/>
    </row>
    <row r="322" spans="1:8" ht="12.75">
      <c r="A322" s="16"/>
      <c r="B322" s="16"/>
      <c r="C322" s="16"/>
      <c r="D322" s="16"/>
      <c r="E322" s="28"/>
      <c r="F322" s="25"/>
      <c r="G322" s="25"/>
      <c r="H322" s="25"/>
    </row>
    <row r="323" spans="1:8" ht="12.75">
      <c r="A323" s="44" t="s">
        <v>211</v>
      </c>
      <c r="B323" s="45"/>
      <c r="C323" s="45"/>
      <c r="D323" s="46"/>
      <c r="E323" s="27">
        <f>'21 maja'!H327</f>
        <v>15458084</v>
      </c>
      <c r="F323" s="17">
        <f>F9+F21+F32+F38+F88+F91+F103+F106+F111+F227+F277+F291+F306+F314+F218</f>
        <v>23500</v>
      </c>
      <c r="G323" s="17">
        <f>G9+G21+G32+G38+G88+G91+G103+G106+G111+G227+G277+G291+G306+G314+G218</f>
        <v>71100</v>
      </c>
      <c r="H323" s="27">
        <f>E323-F323+G323</f>
        <v>15505684</v>
      </c>
    </row>
  </sheetData>
  <sheetProtection/>
  <protectedRanges>
    <protectedRange sqref="F2:F5" name="Zakres50"/>
    <protectedRange sqref="F4:F5" name="Zakres47_1"/>
    <protectedRange sqref="F2:F5" name="Zakres48"/>
    <protectedRange sqref="F316:G320" name="Zakres46"/>
    <protectedRange sqref="F308:G310" name="Zakres44"/>
    <protectedRange sqref="F301:G301" name="Zakres42"/>
    <protectedRange sqref="F295:G295" name="Zakres40"/>
    <protectedRange sqref="F289:G290" name="Zakres38"/>
    <protectedRange sqref="F279:G284" name="Zakres36"/>
    <protectedRange sqref="F255:G270" name="Zakres34"/>
    <protectedRange sqref="F249:G249" name="Zakres32"/>
    <protectedRange sqref="F245:G245" name="Zakres30"/>
    <protectedRange sqref="F222:G225" name="Zakres28"/>
    <protectedRange sqref="F209:G214" name="Zakres26"/>
    <protectedRange sqref="F188:G204" name="Zakres24"/>
    <protectedRange sqref="F156:G173" name="Zakres22"/>
    <protectedRange sqref="F135:G141" name="Zakres20"/>
    <protectedRange sqref="F105:G105" name="Zakres16"/>
    <protectedRange sqref="F102:G102" name="Zakres15"/>
    <protectedRange sqref="F93:G100" name="Zakres14"/>
    <protectedRange sqref="F54:G78" name="Zakres10"/>
    <protectedRange sqref="F40:G48" name="Zakres8"/>
    <protectedRange sqref="F26:G29" name="Zakres5"/>
    <protectedRange sqref="F23:G24" name="Zakres4"/>
    <protectedRange sqref="F19:G20" name="Zakres3"/>
    <protectedRange sqref="F13:G13" name="Zakres2"/>
    <protectedRange sqref="F11:G11" name="Zakres1"/>
    <protectedRange sqref="F31:G31" name="Zakres6"/>
    <protectedRange sqref="F34:G37" name="Zakres7"/>
    <protectedRange sqref="F50:G52" name="Zakres9"/>
    <protectedRange sqref="F80:G82" name="Zakres11"/>
    <protectedRange sqref="F84:G87" name="Zakres12"/>
    <protectedRange sqref="F90:G90" name="Zakres13"/>
    <protectedRange sqref="F108:G108" name="Zakres17"/>
    <protectedRange sqref="F110:G110" name="Zakres18"/>
    <protectedRange sqref="F113:G133" name="Zakres19"/>
    <protectedRange sqref="F143:G154" name="Zakres21"/>
    <protectedRange sqref="F175:G186" name="Zakres23"/>
    <protectedRange sqref="F206:G207" name="Zakres25"/>
    <protectedRange sqref="F216:G217" name="Zakres27"/>
    <protectedRange sqref="F229:G243" name="Zakres29"/>
    <protectedRange sqref="F247:G247" name="Zakres31"/>
    <protectedRange sqref="F251:G253" name="Zakres33"/>
    <protectedRange sqref="F272:G274 F276:G276" name="Zakres35"/>
    <protectedRange sqref="F286:G287" name="Zakres37"/>
    <protectedRange sqref="F293:G293" name="Zakres39"/>
    <protectedRange sqref="F297:G299" name="Zakres41"/>
    <protectedRange sqref="F303:G305" name="Zakres43"/>
    <protectedRange sqref="F312:G313" name="Zakres45"/>
    <protectedRange sqref="A5:E6 G5:H6 F6" name="Zakres47"/>
  </protectedRanges>
  <mergeCells count="1">
    <mergeCell ref="A323:D32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7"/>
  <sheetViews>
    <sheetView tabSelected="1" zoomScalePageLayoutView="0" workbookViewId="0" topLeftCell="A1">
      <selection activeCell="A138" sqref="A138:IV324"/>
    </sheetView>
  </sheetViews>
  <sheetFormatPr defaultColWidth="9.140625" defaultRowHeight="12.75"/>
  <cols>
    <col min="1" max="1" width="6.421875" style="0" customWidth="1"/>
    <col min="3" max="3" width="6.140625" style="0" customWidth="1"/>
    <col min="4" max="4" width="31.421875" style="0" customWidth="1"/>
    <col min="5" max="5" width="11.57421875" style="0" customWidth="1"/>
    <col min="6" max="6" width="10.140625" style="0" customWidth="1"/>
    <col min="8" max="8" width="12.140625" style="0" customWidth="1"/>
  </cols>
  <sheetData>
    <row r="2" ht="12.75">
      <c r="F2" t="s">
        <v>221</v>
      </c>
    </row>
    <row r="3" ht="12.75">
      <c r="F3" s="31" t="s">
        <v>245</v>
      </c>
    </row>
    <row r="4" ht="12.75">
      <c r="F4" s="31" t="s">
        <v>243</v>
      </c>
    </row>
    <row r="5" spans="1:6" ht="12.75">
      <c r="A5" s="29" t="s">
        <v>220</v>
      </c>
      <c r="F5" s="31" t="s">
        <v>244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 hidden="1">
      <c r="A9" s="35" t="s">
        <v>0</v>
      </c>
      <c r="B9" s="35"/>
      <c r="C9" s="35"/>
      <c r="D9" s="36" t="s">
        <v>1</v>
      </c>
      <c r="E9" s="24">
        <f>'19 czerwca'!H9</f>
        <v>1312953</v>
      </c>
      <c r="F9" s="24">
        <f>F10+F12+F14</f>
        <v>0</v>
      </c>
      <c r="G9" s="24">
        <f>G10+G12+G14</f>
        <v>0</v>
      </c>
      <c r="H9" s="24">
        <f>E9-F9+G9</f>
        <v>1312953</v>
      </c>
    </row>
    <row r="10" spans="1:8" ht="25.5" hidden="1">
      <c r="A10" s="4"/>
      <c r="B10" s="4" t="s">
        <v>2</v>
      </c>
      <c r="C10" s="4"/>
      <c r="D10" s="5" t="s">
        <v>3</v>
      </c>
      <c r="E10" s="9">
        <f>'19 czerwca'!H10</f>
        <v>1142000</v>
      </c>
      <c r="F10" s="6">
        <f>SUM(F11)</f>
        <v>0</v>
      </c>
      <c r="G10" s="6">
        <f>SUM(G11)</f>
        <v>0</v>
      </c>
      <c r="H10" s="6">
        <f>E10-F10+G10</f>
        <v>1142000</v>
      </c>
    </row>
    <row r="11" spans="1:8" ht="25.5" hidden="1">
      <c r="A11" s="4"/>
      <c r="B11" s="4"/>
      <c r="C11" s="4" t="s">
        <v>4</v>
      </c>
      <c r="D11" s="5" t="s">
        <v>5</v>
      </c>
      <c r="E11" s="9">
        <f>'19 czerwca'!H11</f>
        <v>1142000</v>
      </c>
      <c r="F11" s="26"/>
      <c r="G11" s="26"/>
      <c r="H11" s="6">
        <f>E11-F11+G11</f>
        <v>1142000</v>
      </c>
    </row>
    <row r="12" spans="1:8" ht="12.75" hidden="1">
      <c r="A12" s="4"/>
      <c r="B12" s="4" t="s">
        <v>6</v>
      </c>
      <c r="C12" s="4"/>
      <c r="D12" s="5" t="s">
        <v>7</v>
      </c>
      <c r="E12" s="9">
        <f>'19 czerwca'!H12</f>
        <v>12500</v>
      </c>
      <c r="F12" s="6">
        <f>SUM(F13)</f>
        <v>0</v>
      </c>
      <c r="G12" s="6">
        <f>SUM(G13)</f>
        <v>0</v>
      </c>
      <c r="H12" s="6">
        <f aca="true" t="shared" si="0" ref="H12:H83">E12-F12+G12</f>
        <v>12500</v>
      </c>
    </row>
    <row r="13" spans="1:8" ht="39" customHeight="1" hidden="1">
      <c r="A13" s="4"/>
      <c r="B13" s="4"/>
      <c r="C13" s="4" t="s">
        <v>8</v>
      </c>
      <c r="D13" s="5" t="s">
        <v>9</v>
      </c>
      <c r="E13" s="9">
        <f>'19 czerwca'!H13</f>
        <v>12500</v>
      </c>
      <c r="F13" s="26"/>
      <c r="G13" s="26"/>
      <c r="H13" s="6">
        <f t="shared" si="0"/>
        <v>12500</v>
      </c>
    </row>
    <row r="14" spans="1:8" ht="12.75" hidden="1">
      <c r="A14" s="4"/>
      <c r="B14" s="4" t="s">
        <v>10</v>
      </c>
      <c r="C14" s="4"/>
      <c r="D14" s="5" t="s">
        <v>11</v>
      </c>
      <c r="E14" s="9">
        <f>'19 czerwca'!H14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 hidden="1">
      <c r="A15" s="4"/>
      <c r="B15" s="4"/>
      <c r="C15" s="4" t="s">
        <v>55</v>
      </c>
      <c r="D15" s="5" t="s">
        <v>235</v>
      </c>
      <c r="E15" s="9">
        <f>'19 czerwca'!H15</f>
        <v>140444</v>
      </c>
      <c r="F15" s="6"/>
      <c r="G15" s="6"/>
      <c r="H15" s="6">
        <f t="shared" si="0"/>
        <v>140444</v>
      </c>
    </row>
    <row r="16" spans="1:8" ht="25.5" hidden="1">
      <c r="A16" s="4"/>
      <c r="B16" s="4"/>
      <c r="C16" s="4" t="s">
        <v>39</v>
      </c>
      <c r="D16" s="5" t="s">
        <v>40</v>
      </c>
      <c r="E16" s="9">
        <f>'19 czerwca'!H16</f>
        <v>1300</v>
      </c>
      <c r="F16" s="6"/>
      <c r="G16" s="6"/>
      <c r="H16" s="6">
        <f t="shared" si="0"/>
        <v>1300</v>
      </c>
    </row>
    <row r="17" spans="1:8" ht="25.5" hidden="1">
      <c r="A17" s="4"/>
      <c r="B17" s="4"/>
      <c r="C17" s="4" t="s">
        <v>43</v>
      </c>
      <c r="D17" s="5" t="s">
        <v>236</v>
      </c>
      <c r="E17" s="9">
        <f>'19 czerwca'!H17</f>
        <v>207</v>
      </c>
      <c r="F17" s="6"/>
      <c r="G17" s="6"/>
      <c r="H17" s="6">
        <f t="shared" si="0"/>
        <v>207</v>
      </c>
    </row>
    <row r="18" spans="1:8" ht="12.75" hidden="1">
      <c r="A18" s="4"/>
      <c r="B18" s="4"/>
      <c r="C18" s="4" t="s">
        <v>45</v>
      </c>
      <c r="D18" s="5" t="s">
        <v>46</v>
      </c>
      <c r="E18" s="9">
        <f>'19 czerwca'!H18</f>
        <v>32</v>
      </c>
      <c r="F18" s="6"/>
      <c r="G18" s="6"/>
      <c r="H18" s="6">
        <f t="shared" si="0"/>
        <v>32</v>
      </c>
    </row>
    <row r="19" spans="1:8" ht="12.75" hidden="1">
      <c r="A19" s="4"/>
      <c r="B19" s="4"/>
      <c r="C19" s="4" t="s">
        <v>12</v>
      </c>
      <c r="D19" s="5" t="s">
        <v>13</v>
      </c>
      <c r="E19" s="9">
        <f>'19 czerwca'!H19</f>
        <v>400</v>
      </c>
      <c r="F19" s="26"/>
      <c r="G19" s="26"/>
      <c r="H19" s="6">
        <f t="shared" si="0"/>
        <v>400</v>
      </c>
    </row>
    <row r="20" spans="1:8" ht="12.75" hidden="1">
      <c r="A20" s="4"/>
      <c r="B20" s="4"/>
      <c r="C20" s="4" t="s">
        <v>14</v>
      </c>
      <c r="D20" s="5" t="s">
        <v>15</v>
      </c>
      <c r="E20" s="9">
        <f>'19 czerwca'!H20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9">
        <f>'19 czerwca'!H21</f>
        <v>2697192</v>
      </c>
      <c r="F21" s="9">
        <f>F22+F25+F30</f>
        <v>250000</v>
      </c>
      <c r="G21" s="9">
        <f>G22+G25+G30</f>
        <v>270000</v>
      </c>
      <c r="H21" s="9">
        <f t="shared" si="0"/>
        <v>2717192</v>
      </c>
    </row>
    <row r="22" spans="1:8" ht="12.75">
      <c r="A22" s="4"/>
      <c r="B22" s="4" t="s">
        <v>18</v>
      </c>
      <c r="C22" s="4"/>
      <c r="D22" s="5" t="s">
        <v>19</v>
      </c>
      <c r="E22" s="9">
        <f>'19 czerwca'!H22</f>
        <v>2165192</v>
      </c>
      <c r="F22" s="6">
        <f>SUM(F23:F24)</f>
        <v>250000</v>
      </c>
      <c r="G22" s="6">
        <f>SUM(G23:G24)</f>
        <v>0</v>
      </c>
      <c r="H22" s="6">
        <f t="shared" si="0"/>
        <v>1915192</v>
      </c>
    </row>
    <row r="23" spans="1:8" ht="12.75">
      <c r="A23" s="4"/>
      <c r="B23" s="4"/>
      <c r="C23" s="4" t="s">
        <v>14</v>
      </c>
      <c r="D23" s="5" t="s">
        <v>15</v>
      </c>
      <c r="E23" s="9">
        <f>'19 czerwca'!H23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9">
        <f>'19 czerwca'!H24</f>
        <v>2050000</v>
      </c>
      <c r="F24" s="26">
        <v>250000</v>
      </c>
      <c r="G24" s="26"/>
      <c r="H24" s="6">
        <f t="shared" si="0"/>
        <v>1800000</v>
      </c>
    </row>
    <row r="25" spans="1:8" ht="12.75">
      <c r="A25" s="4"/>
      <c r="B25" s="4" t="s">
        <v>20</v>
      </c>
      <c r="C25" s="4"/>
      <c r="D25" s="5" t="s">
        <v>21</v>
      </c>
      <c r="E25" s="9">
        <f>'19 czerwca'!H25</f>
        <v>507000</v>
      </c>
      <c r="F25" s="6">
        <f>SUM(F26:F29)</f>
        <v>0</v>
      </c>
      <c r="G25" s="6">
        <f>SUM(G26:G29)</f>
        <v>270000</v>
      </c>
      <c r="H25" s="6">
        <f t="shared" si="0"/>
        <v>777000</v>
      </c>
    </row>
    <row r="26" spans="1:8" ht="12.75">
      <c r="A26" s="4"/>
      <c r="B26" s="4"/>
      <c r="C26" s="4" t="s">
        <v>12</v>
      </c>
      <c r="D26" s="5" t="s">
        <v>13</v>
      </c>
      <c r="E26" s="9">
        <f>'19 czerwca'!H26</f>
        <v>15000</v>
      </c>
      <c r="F26" s="26"/>
      <c r="G26" s="26"/>
      <c r="H26" s="6">
        <f t="shared" si="0"/>
        <v>15000</v>
      </c>
    </row>
    <row r="27" spans="1:8" ht="12.75">
      <c r="A27" s="4"/>
      <c r="B27" s="4"/>
      <c r="C27" s="4" t="s">
        <v>22</v>
      </c>
      <c r="D27" s="5" t="s">
        <v>23</v>
      </c>
      <c r="E27" s="9">
        <f>'19 czerwca'!H27</f>
        <v>100000</v>
      </c>
      <c r="F27" s="26"/>
      <c r="G27" s="26">
        <v>115000</v>
      </c>
      <c r="H27" s="6">
        <f t="shared" si="0"/>
        <v>215000</v>
      </c>
    </row>
    <row r="28" spans="1:8" ht="12.75">
      <c r="A28" s="4"/>
      <c r="B28" s="4"/>
      <c r="C28" s="4" t="s">
        <v>14</v>
      </c>
      <c r="D28" s="5" t="s">
        <v>15</v>
      </c>
      <c r="E28" s="9">
        <f>'19 czerwca'!H28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4</v>
      </c>
      <c r="D29" s="5" t="s">
        <v>5</v>
      </c>
      <c r="E29" s="9">
        <f>'19 czerwca'!H29</f>
        <v>371000</v>
      </c>
      <c r="F29" s="26"/>
      <c r="G29" s="26">
        <v>155000</v>
      </c>
      <c r="H29" s="6">
        <f t="shared" si="0"/>
        <v>526000</v>
      </c>
    </row>
    <row r="30" spans="1:8" ht="12.75">
      <c r="A30" s="4"/>
      <c r="B30" s="4" t="s">
        <v>24</v>
      </c>
      <c r="C30" s="4"/>
      <c r="D30" s="5" t="s">
        <v>11</v>
      </c>
      <c r="E30" s="9">
        <f>'19 czerwca'!H30</f>
        <v>25000</v>
      </c>
      <c r="F30" s="6">
        <f>SUM(F31)</f>
        <v>0</v>
      </c>
      <c r="G30" s="6">
        <f>SUM(G31)</f>
        <v>0</v>
      </c>
      <c r="H30" s="6">
        <f t="shared" si="0"/>
        <v>25000</v>
      </c>
    </row>
    <row r="31" spans="1:8" ht="25.5">
      <c r="A31" s="4"/>
      <c r="B31" s="4"/>
      <c r="C31" s="4" t="s">
        <v>25</v>
      </c>
      <c r="D31" s="5" t="s">
        <v>26</v>
      </c>
      <c r="E31" s="9">
        <f>'19 czerwca'!H31</f>
        <v>25000</v>
      </c>
      <c r="F31" s="26"/>
      <c r="G31" s="26"/>
      <c r="H31" s="6">
        <f t="shared" si="0"/>
        <v>25000</v>
      </c>
    </row>
    <row r="32" spans="1:8" ht="12.75">
      <c r="A32" s="7" t="s">
        <v>27</v>
      </c>
      <c r="B32" s="7"/>
      <c r="C32" s="7"/>
      <c r="D32" s="8" t="s">
        <v>28</v>
      </c>
      <c r="E32" s="9">
        <f>'19 czerwca'!H32</f>
        <v>35000</v>
      </c>
      <c r="F32" s="9">
        <f>SUM(F33)</f>
        <v>0</v>
      </c>
      <c r="G32" s="9">
        <f>SUM(G33)</f>
        <v>0</v>
      </c>
      <c r="H32" s="9">
        <f t="shared" si="0"/>
        <v>35000</v>
      </c>
    </row>
    <row r="33" spans="1:8" ht="25.5">
      <c r="A33" s="4"/>
      <c r="B33" s="4" t="s">
        <v>29</v>
      </c>
      <c r="C33" s="4"/>
      <c r="D33" s="5" t="s">
        <v>30</v>
      </c>
      <c r="E33" s="9">
        <f>'19 czerwca'!H33</f>
        <v>35000</v>
      </c>
      <c r="F33" s="6">
        <f>SUM(F34:F37)</f>
        <v>0</v>
      </c>
      <c r="G33" s="6">
        <f>SUM(G34:G37)</f>
        <v>0</v>
      </c>
      <c r="H33" s="6">
        <f t="shared" si="0"/>
        <v>35000</v>
      </c>
    </row>
    <row r="34" spans="1:8" ht="12.75">
      <c r="A34" s="4"/>
      <c r="B34" s="4"/>
      <c r="C34" s="4" t="s">
        <v>12</v>
      </c>
      <c r="D34" s="5" t="s">
        <v>13</v>
      </c>
      <c r="E34" s="9">
        <f>'19 czerwca'!H34</f>
        <v>5000</v>
      </c>
      <c r="F34" s="26"/>
      <c r="G34" s="26"/>
      <c r="H34" s="6">
        <f t="shared" si="0"/>
        <v>5000</v>
      </c>
    </row>
    <row r="35" spans="1:8" ht="12.75">
      <c r="A35" s="4"/>
      <c r="B35" s="4"/>
      <c r="C35" s="4" t="s">
        <v>31</v>
      </c>
      <c r="D35" s="5" t="s">
        <v>32</v>
      </c>
      <c r="E35" s="9">
        <f>'19 czerwca'!H35</f>
        <v>1200</v>
      </c>
      <c r="F35" s="26"/>
      <c r="G35" s="26"/>
      <c r="H35" s="6">
        <f t="shared" si="0"/>
        <v>1200</v>
      </c>
    </row>
    <row r="36" spans="1:8" ht="12.75">
      <c r="A36" s="4"/>
      <c r="B36" s="4"/>
      <c r="C36" s="4" t="s">
        <v>14</v>
      </c>
      <c r="D36" s="5" t="s">
        <v>15</v>
      </c>
      <c r="E36" s="9">
        <f>'19 czerwca'!H36</f>
        <v>24800</v>
      </c>
      <c r="F36" s="26"/>
      <c r="G36" s="26"/>
      <c r="H36" s="6">
        <f t="shared" si="0"/>
        <v>24800</v>
      </c>
    </row>
    <row r="37" spans="1:8" ht="25.5">
      <c r="A37" s="4"/>
      <c r="B37" s="4"/>
      <c r="C37" s="4" t="s">
        <v>33</v>
      </c>
      <c r="D37" s="5" t="s">
        <v>34</v>
      </c>
      <c r="E37" s="9">
        <f>'19 czerwca'!H37</f>
        <v>4000</v>
      </c>
      <c r="F37" s="26"/>
      <c r="G37" s="26"/>
      <c r="H37" s="6">
        <f t="shared" si="0"/>
        <v>4000</v>
      </c>
    </row>
    <row r="38" spans="1:8" ht="12.75" hidden="1">
      <c r="A38" s="37" t="s">
        <v>237</v>
      </c>
      <c r="B38" s="38"/>
      <c r="C38" s="38"/>
      <c r="D38" s="39" t="s">
        <v>238</v>
      </c>
      <c r="E38" s="33">
        <f>E39</f>
        <v>0</v>
      </c>
      <c r="F38" s="33">
        <f>F39</f>
        <v>0</v>
      </c>
      <c r="G38" s="33">
        <f>G39</f>
        <v>4000</v>
      </c>
      <c r="H38" s="34">
        <f t="shared" si="0"/>
        <v>4000</v>
      </c>
    </row>
    <row r="39" spans="1:8" ht="12.75" hidden="1">
      <c r="A39" s="40"/>
      <c r="B39" s="41" t="s">
        <v>239</v>
      </c>
      <c r="C39" s="42"/>
      <c r="D39" s="43" t="s">
        <v>240</v>
      </c>
      <c r="E39" s="33">
        <f>SUM(E40:E41)</f>
        <v>0</v>
      </c>
      <c r="F39" s="33">
        <f>SUM(F40:F41)</f>
        <v>0</v>
      </c>
      <c r="G39" s="33">
        <f>SUM(G40:G41)</f>
        <v>4000</v>
      </c>
      <c r="H39" s="34">
        <f t="shared" si="0"/>
        <v>4000</v>
      </c>
    </row>
    <row r="40" spans="1:8" ht="12.75" hidden="1">
      <c r="A40" s="40"/>
      <c r="B40" s="41"/>
      <c r="C40" s="4" t="s">
        <v>22</v>
      </c>
      <c r="D40" s="5" t="s">
        <v>23</v>
      </c>
      <c r="E40" s="33">
        <v>0</v>
      </c>
      <c r="F40" s="33"/>
      <c r="G40" s="33"/>
      <c r="H40" s="34">
        <f t="shared" si="0"/>
        <v>0</v>
      </c>
    </row>
    <row r="41" spans="1:8" ht="12.75" hidden="1">
      <c r="A41" s="4"/>
      <c r="B41" s="4"/>
      <c r="C41" s="4" t="s">
        <v>14</v>
      </c>
      <c r="D41" s="5" t="s">
        <v>15</v>
      </c>
      <c r="E41" s="6">
        <v>0</v>
      </c>
      <c r="F41" s="26"/>
      <c r="G41" s="26">
        <v>4000</v>
      </c>
      <c r="H41" s="34">
        <f t="shared" si="0"/>
        <v>4000</v>
      </c>
    </row>
    <row r="42" spans="1:8" ht="12.75" hidden="1">
      <c r="A42" s="7" t="s">
        <v>35</v>
      </c>
      <c r="B42" s="7"/>
      <c r="C42" s="7"/>
      <c r="D42" s="8" t="s">
        <v>36</v>
      </c>
      <c r="E42" s="9">
        <f>'19 czerwca'!H38</f>
        <v>1706027</v>
      </c>
      <c r="F42" s="9">
        <f>F87+F83+F57+F53+F43</f>
        <v>0</v>
      </c>
      <c r="G42" s="9">
        <f>G87+G83+G57+G53+G43</f>
        <v>0</v>
      </c>
      <c r="H42" s="9">
        <f t="shared" si="0"/>
        <v>1706027</v>
      </c>
    </row>
    <row r="43" spans="1:8" ht="12.75" hidden="1">
      <c r="A43" s="4"/>
      <c r="B43" s="4" t="s">
        <v>37</v>
      </c>
      <c r="C43" s="4"/>
      <c r="D43" s="5" t="s">
        <v>38</v>
      </c>
      <c r="E43" s="9">
        <f>'19 czerwca'!H39</f>
        <v>119985</v>
      </c>
      <c r="F43" s="6">
        <f>SUM(F44:F52)</f>
        <v>0</v>
      </c>
      <c r="G43" s="6">
        <f>SUM(G44:G52)</f>
        <v>0</v>
      </c>
      <c r="H43" s="6">
        <f t="shared" si="0"/>
        <v>119985</v>
      </c>
    </row>
    <row r="44" spans="1:8" ht="25.5" hidden="1">
      <c r="A44" s="4"/>
      <c r="B44" s="4"/>
      <c r="C44" s="4" t="s">
        <v>39</v>
      </c>
      <c r="D44" s="5" t="s">
        <v>40</v>
      </c>
      <c r="E44" s="9">
        <f>'19 czerwca'!H40</f>
        <v>84000</v>
      </c>
      <c r="F44" s="26"/>
      <c r="G44" s="26"/>
      <c r="H44" s="6">
        <f t="shared" si="0"/>
        <v>84000</v>
      </c>
    </row>
    <row r="45" spans="1:8" ht="12.75" hidden="1">
      <c r="A45" s="4"/>
      <c r="B45" s="4"/>
      <c r="C45" s="4" t="s">
        <v>41</v>
      </c>
      <c r="D45" s="5" t="s">
        <v>42</v>
      </c>
      <c r="E45" s="9">
        <f>'19 czerwca'!H41</f>
        <v>5450</v>
      </c>
      <c r="F45" s="26"/>
      <c r="G45" s="26"/>
      <c r="H45" s="6">
        <f t="shared" si="0"/>
        <v>5450</v>
      </c>
    </row>
    <row r="46" spans="1:8" ht="25.5" hidden="1">
      <c r="A46" s="4"/>
      <c r="B46" s="4"/>
      <c r="C46" s="4" t="s">
        <v>43</v>
      </c>
      <c r="D46" s="5" t="s">
        <v>44</v>
      </c>
      <c r="E46" s="9">
        <f>'19 czerwca'!H42</f>
        <v>12697</v>
      </c>
      <c r="F46" s="26"/>
      <c r="G46" s="26"/>
      <c r="H46" s="6">
        <f t="shared" si="0"/>
        <v>12697</v>
      </c>
    </row>
    <row r="47" spans="1:8" ht="12.75" hidden="1">
      <c r="A47" s="4"/>
      <c r="B47" s="4"/>
      <c r="C47" s="4" t="s">
        <v>45</v>
      </c>
      <c r="D47" s="5" t="s">
        <v>46</v>
      </c>
      <c r="E47" s="9">
        <f>'19 czerwca'!H43</f>
        <v>2225</v>
      </c>
      <c r="F47" s="26"/>
      <c r="G47" s="26"/>
      <c r="H47" s="6">
        <f t="shared" si="0"/>
        <v>2225</v>
      </c>
    </row>
    <row r="48" spans="1:8" ht="12.75" hidden="1">
      <c r="A48" s="4"/>
      <c r="B48" s="4"/>
      <c r="C48" s="4" t="s">
        <v>12</v>
      </c>
      <c r="D48" s="5" t="s">
        <v>13</v>
      </c>
      <c r="E48" s="9">
        <f>'19 czerwca'!H44</f>
        <v>3000</v>
      </c>
      <c r="F48" s="26"/>
      <c r="G48" s="26"/>
      <c r="H48" s="6">
        <f t="shared" si="0"/>
        <v>3000</v>
      </c>
    </row>
    <row r="49" spans="1:8" ht="12.75" hidden="1">
      <c r="A49" s="4"/>
      <c r="B49" s="4"/>
      <c r="C49" s="4" t="s">
        <v>14</v>
      </c>
      <c r="D49" s="5" t="s">
        <v>15</v>
      </c>
      <c r="E49" s="9">
        <f>'19 czerwca'!H45</f>
        <v>9200</v>
      </c>
      <c r="F49" s="26"/>
      <c r="G49" s="26"/>
      <c r="H49" s="6">
        <f t="shared" si="0"/>
        <v>9200</v>
      </c>
    </row>
    <row r="50" spans="1:8" ht="12.75" hidden="1">
      <c r="A50" s="4"/>
      <c r="B50" s="4"/>
      <c r="C50" s="4" t="s">
        <v>47</v>
      </c>
      <c r="D50" s="5" t="s">
        <v>48</v>
      </c>
      <c r="E50" s="9">
        <f>'19 czerwca'!H46</f>
        <v>300</v>
      </c>
      <c r="F50" s="26"/>
      <c r="G50" s="26"/>
      <c r="H50" s="6">
        <f t="shared" si="0"/>
        <v>300</v>
      </c>
    </row>
    <row r="51" spans="1:8" ht="25.5" hidden="1">
      <c r="A51" s="4"/>
      <c r="B51" s="4"/>
      <c r="C51" s="4" t="s">
        <v>49</v>
      </c>
      <c r="D51" s="5" t="s">
        <v>50</v>
      </c>
      <c r="E51" s="9">
        <f>'19 czerwca'!H47</f>
        <v>1813</v>
      </c>
      <c r="F51" s="26"/>
      <c r="G51" s="26"/>
      <c r="H51" s="6">
        <f t="shared" si="0"/>
        <v>1813</v>
      </c>
    </row>
    <row r="52" spans="1:8" ht="38.25" hidden="1">
      <c r="A52" s="4"/>
      <c r="B52" s="4"/>
      <c r="C52" s="4" t="s">
        <v>51</v>
      </c>
      <c r="D52" s="5" t="s">
        <v>52</v>
      </c>
      <c r="E52" s="9">
        <f>'19 czerwca'!H48</f>
        <v>1300</v>
      </c>
      <c r="F52" s="26"/>
      <c r="G52" s="26"/>
      <c r="H52" s="6">
        <f t="shared" si="0"/>
        <v>1300</v>
      </c>
    </row>
    <row r="53" spans="1:8" ht="25.5" hidden="1">
      <c r="A53" s="4"/>
      <c r="B53" s="4" t="s">
        <v>53</v>
      </c>
      <c r="C53" s="4"/>
      <c r="D53" s="5" t="s">
        <v>54</v>
      </c>
      <c r="E53" s="9">
        <f>'19 czerwca'!H49</f>
        <v>61000</v>
      </c>
      <c r="F53" s="6">
        <f>SUM(F54:F56)</f>
        <v>0</v>
      </c>
      <c r="G53" s="6">
        <f>SUM(G54:G56)</f>
        <v>0</v>
      </c>
      <c r="H53" s="6">
        <f t="shared" si="0"/>
        <v>61000</v>
      </c>
    </row>
    <row r="54" spans="1:8" ht="25.5" hidden="1">
      <c r="A54" s="4"/>
      <c r="B54" s="4"/>
      <c r="C54" s="4" t="s">
        <v>55</v>
      </c>
      <c r="D54" s="5" t="s">
        <v>56</v>
      </c>
      <c r="E54" s="9">
        <f>'19 czerwca'!H50</f>
        <v>55000</v>
      </c>
      <c r="F54" s="26"/>
      <c r="G54" s="26"/>
      <c r="H54" s="6">
        <f t="shared" si="0"/>
        <v>55000</v>
      </c>
    </row>
    <row r="55" spans="1:8" ht="12.75" hidden="1">
      <c r="A55" s="4"/>
      <c r="B55" s="4"/>
      <c r="C55" s="4" t="s">
        <v>14</v>
      </c>
      <c r="D55" s="5" t="s">
        <v>15</v>
      </c>
      <c r="E55" s="9">
        <f>'19 czerwca'!H51</f>
        <v>5000</v>
      </c>
      <c r="F55" s="26"/>
      <c r="G55" s="26"/>
      <c r="H55" s="6">
        <f t="shared" si="0"/>
        <v>5000</v>
      </c>
    </row>
    <row r="56" spans="1:8" ht="12.75" hidden="1">
      <c r="A56" s="4"/>
      <c r="B56" s="4"/>
      <c r="C56" s="4" t="s">
        <v>47</v>
      </c>
      <c r="D56" s="5" t="s">
        <v>48</v>
      </c>
      <c r="E56" s="9">
        <f>'19 czerwca'!H52</f>
        <v>1000</v>
      </c>
      <c r="F56" s="26"/>
      <c r="G56" s="26"/>
      <c r="H56" s="6">
        <f t="shared" si="0"/>
        <v>1000</v>
      </c>
    </row>
    <row r="57" spans="1:8" ht="25.5" hidden="1">
      <c r="A57" s="4"/>
      <c r="B57" s="4" t="s">
        <v>57</v>
      </c>
      <c r="C57" s="4"/>
      <c r="D57" s="5" t="s">
        <v>58</v>
      </c>
      <c r="E57" s="9">
        <f>'19 czerwca'!H53</f>
        <v>1452242</v>
      </c>
      <c r="F57" s="6">
        <f>SUM(F58:F82)</f>
        <v>0</v>
      </c>
      <c r="G57" s="6">
        <f>SUM(G58:G82)</f>
        <v>0</v>
      </c>
      <c r="H57" s="6">
        <f t="shared" si="0"/>
        <v>1452242</v>
      </c>
    </row>
    <row r="58" spans="1:8" ht="25.5" hidden="1">
      <c r="A58" s="4"/>
      <c r="B58" s="4"/>
      <c r="C58" s="4" t="s">
        <v>59</v>
      </c>
      <c r="D58" s="5" t="s">
        <v>60</v>
      </c>
      <c r="E58" s="9">
        <f>'19 czerwca'!H54</f>
        <v>1000</v>
      </c>
      <c r="F58" s="26"/>
      <c r="G58" s="26"/>
      <c r="H58" s="6">
        <f t="shared" si="0"/>
        <v>1000</v>
      </c>
    </row>
    <row r="59" spans="1:8" ht="25.5" hidden="1">
      <c r="A59" s="4"/>
      <c r="B59" s="4"/>
      <c r="C59" s="4" t="s">
        <v>39</v>
      </c>
      <c r="D59" s="5" t="s">
        <v>40</v>
      </c>
      <c r="E59" s="9">
        <f>'19 czerwca'!H55</f>
        <v>865680</v>
      </c>
      <c r="F59" s="26"/>
      <c r="G59" s="26"/>
      <c r="H59" s="6">
        <f t="shared" si="0"/>
        <v>865680</v>
      </c>
    </row>
    <row r="60" spans="1:8" ht="12.75" hidden="1">
      <c r="A60" s="4"/>
      <c r="B60" s="4"/>
      <c r="C60" s="4" t="s">
        <v>41</v>
      </c>
      <c r="D60" s="5" t="s">
        <v>42</v>
      </c>
      <c r="E60" s="9">
        <f>'19 czerwca'!H56</f>
        <v>56576</v>
      </c>
      <c r="F60" s="26"/>
      <c r="G60" s="26"/>
      <c r="H60" s="6">
        <f t="shared" si="0"/>
        <v>56576</v>
      </c>
    </row>
    <row r="61" spans="1:8" ht="25.5" hidden="1">
      <c r="A61" s="4"/>
      <c r="B61" s="4"/>
      <c r="C61" s="4" t="s">
        <v>43</v>
      </c>
      <c r="D61" s="5" t="s">
        <v>44</v>
      </c>
      <c r="E61" s="9">
        <f>'19 czerwca'!H57</f>
        <v>117041</v>
      </c>
      <c r="F61" s="26"/>
      <c r="G61" s="26"/>
      <c r="H61" s="6">
        <f t="shared" si="0"/>
        <v>117041</v>
      </c>
    </row>
    <row r="62" spans="1:8" ht="12.75" hidden="1">
      <c r="A62" s="4"/>
      <c r="B62" s="4"/>
      <c r="C62" s="4" t="s">
        <v>45</v>
      </c>
      <c r="D62" s="5" t="s">
        <v>46</v>
      </c>
      <c r="E62" s="9">
        <f>'19 czerwca'!H58</f>
        <v>22850</v>
      </c>
      <c r="F62" s="26"/>
      <c r="G62" s="26"/>
      <c r="H62" s="6">
        <f t="shared" si="0"/>
        <v>22850</v>
      </c>
    </row>
    <row r="63" spans="1:8" ht="12.75" hidden="1">
      <c r="A63" s="4"/>
      <c r="B63" s="4"/>
      <c r="C63" s="4" t="s">
        <v>61</v>
      </c>
      <c r="D63" s="5" t="s">
        <v>62</v>
      </c>
      <c r="E63" s="9">
        <f>'19 czerwca'!H59</f>
        <v>3100</v>
      </c>
      <c r="F63" s="26"/>
      <c r="G63" s="26"/>
      <c r="H63" s="6">
        <f t="shared" si="0"/>
        <v>3100</v>
      </c>
    </row>
    <row r="64" spans="1:8" ht="12.75" hidden="1">
      <c r="A64" s="4"/>
      <c r="B64" s="4"/>
      <c r="C64" s="4" t="s">
        <v>63</v>
      </c>
      <c r="D64" s="5" t="s">
        <v>64</v>
      </c>
      <c r="E64" s="9">
        <f>'19 czerwca'!H60</f>
        <v>4424</v>
      </c>
      <c r="F64" s="26"/>
      <c r="G64" s="26"/>
      <c r="H64" s="6">
        <f t="shared" si="0"/>
        <v>4424</v>
      </c>
    </row>
    <row r="65" spans="1:8" ht="12.75" hidden="1">
      <c r="A65" s="4"/>
      <c r="B65" s="4"/>
      <c r="C65" s="4" t="s">
        <v>12</v>
      </c>
      <c r="D65" s="5" t="s">
        <v>65</v>
      </c>
      <c r="E65" s="9">
        <f>'19 czerwca'!H61</f>
        <v>79425</v>
      </c>
      <c r="F65" s="26"/>
      <c r="G65" s="26"/>
      <c r="H65" s="6">
        <f t="shared" si="0"/>
        <v>79425</v>
      </c>
    </row>
    <row r="66" spans="1:8" ht="25.5" hidden="1">
      <c r="A66" s="4"/>
      <c r="B66" s="4"/>
      <c r="C66" s="4" t="s">
        <v>66</v>
      </c>
      <c r="D66" s="5" t="s">
        <v>67</v>
      </c>
      <c r="E66" s="9">
        <f>'19 czerwca'!H62</f>
        <v>1500</v>
      </c>
      <c r="F66" s="26"/>
      <c r="G66" s="26"/>
      <c r="H66" s="6">
        <f t="shared" si="0"/>
        <v>1500</v>
      </c>
    </row>
    <row r="67" spans="1:8" ht="12.75" hidden="1">
      <c r="A67" s="4"/>
      <c r="B67" s="4"/>
      <c r="C67" s="4" t="s">
        <v>31</v>
      </c>
      <c r="D67" s="5" t="s">
        <v>32</v>
      </c>
      <c r="E67" s="9">
        <f>'19 czerwca'!H63</f>
        <v>23000</v>
      </c>
      <c r="F67" s="26"/>
      <c r="G67" s="26"/>
      <c r="H67" s="6">
        <f t="shared" si="0"/>
        <v>23000</v>
      </c>
    </row>
    <row r="68" spans="1:8" ht="12.75" hidden="1">
      <c r="A68" s="4"/>
      <c r="B68" s="4"/>
      <c r="C68" s="4" t="s">
        <v>68</v>
      </c>
      <c r="D68" s="5" t="s">
        <v>69</v>
      </c>
      <c r="E68" s="9">
        <f>'19 czerwca'!H64</f>
        <v>800</v>
      </c>
      <c r="F68" s="26"/>
      <c r="G68" s="26"/>
      <c r="H68" s="6">
        <f t="shared" si="0"/>
        <v>800</v>
      </c>
    </row>
    <row r="69" spans="1:8" ht="12.75" hidden="1">
      <c r="A69" s="4"/>
      <c r="B69" s="4"/>
      <c r="C69" s="4" t="s">
        <v>14</v>
      </c>
      <c r="D69" s="5" t="s">
        <v>15</v>
      </c>
      <c r="E69" s="9">
        <f>'19 czerwca'!H65</f>
        <v>60000</v>
      </c>
      <c r="F69" s="26"/>
      <c r="G69" s="26"/>
      <c r="H69" s="6">
        <f t="shared" si="0"/>
        <v>60000</v>
      </c>
    </row>
    <row r="70" spans="1:8" ht="25.5" hidden="1">
      <c r="A70" s="4"/>
      <c r="B70" s="4"/>
      <c r="C70" s="4" t="s">
        <v>70</v>
      </c>
      <c r="D70" s="5" t="s">
        <v>71</v>
      </c>
      <c r="E70" s="9">
        <f>'19 czerwca'!H66</f>
        <v>2500</v>
      </c>
      <c r="F70" s="26"/>
      <c r="G70" s="26"/>
      <c r="H70" s="6">
        <f t="shared" si="0"/>
        <v>2500</v>
      </c>
    </row>
    <row r="71" spans="1:8" ht="38.25" hidden="1">
      <c r="A71" s="4"/>
      <c r="B71" s="4"/>
      <c r="C71" s="4" t="s">
        <v>72</v>
      </c>
      <c r="D71" s="5" t="s">
        <v>73</v>
      </c>
      <c r="E71" s="9">
        <f>'19 czerwca'!H67</f>
        <v>2000</v>
      </c>
      <c r="F71" s="26"/>
      <c r="G71" s="26"/>
      <c r="H71" s="6">
        <f t="shared" si="0"/>
        <v>2000</v>
      </c>
    </row>
    <row r="72" spans="1:8" ht="38.25" hidden="1">
      <c r="A72" s="4"/>
      <c r="B72" s="4"/>
      <c r="C72" s="4" t="s">
        <v>74</v>
      </c>
      <c r="D72" s="5" t="s">
        <v>75</v>
      </c>
      <c r="E72" s="9">
        <f>'19 czerwca'!H68</f>
        <v>18000</v>
      </c>
      <c r="F72" s="26"/>
      <c r="G72" s="26"/>
      <c r="H72" s="6">
        <f t="shared" si="0"/>
        <v>18000</v>
      </c>
    </row>
    <row r="73" spans="1:8" ht="38.25" hidden="1">
      <c r="A73" s="4"/>
      <c r="B73" s="4"/>
      <c r="C73" s="4" t="s">
        <v>76</v>
      </c>
      <c r="D73" s="5" t="s">
        <v>77</v>
      </c>
      <c r="E73" s="9">
        <f>'19 czerwca'!H69</f>
        <v>21960</v>
      </c>
      <c r="F73" s="26"/>
      <c r="G73" s="26"/>
      <c r="H73" s="6">
        <f t="shared" si="0"/>
        <v>21960</v>
      </c>
    </row>
    <row r="74" spans="1:8" ht="12.75" hidden="1">
      <c r="A74" s="4"/>
      <c r="B74" s="4"/>
      <c r="C74" s="4" t="s">
        <v>47</v>
      </c>
      <c r="D74" s="5" t="s">
        <v>48</v>
      </c>
      <c r="E74" s="9">
        <f>'19 czerwca'!H70</f>
        <v>17000</v>
      </c>
      <c r="F74" s="26"/>
      <c r="G74" s="26"/>
      <c r="H74" s="6">
        <f t="shared" si="0"/>
        <v>17000</v>
      </c>
    </row>
    <row r="75" spans="1:8" ht="12.75" hidden="1">
      <c r="A75" s="4"/>
      <c r="B75" s="4"/>
      <c r="C75" s="4" t="s">
        <v>78</v>
      </c>
      <c r="D75" s="5" t="s">
        <v>79</v>
      </c>
      <c r="E75" s="9">
        <f>'19 czerwca'!H71</f>
        <v>5000</v>
      </c>
      <c r="F75" s="26"/>
      <c r="G75" s="26"/>
      <c r="H75" s="6">
        <f t="shared" si="0"/>
        <v>5000</v>
      </c>
    </row>
    <row r="76" spans="1:8" ht="12.75" hidden="1">
      <c r="A76" s="4"/>
      <c r="B76" s="4"/>
      <c r="C76" s="4" t="s">
        <v>80</v>
      </c>
      <c r="D76" s="5" t="s">
        <v>81</v>
      </c>
      <c r="E76" s="9">
        <f>'19 czerwca'!H72</f>
        <v>14500</v>
      </c>
      <c r="F76" s="26"/>
      <c r="G76" s="26"/>
      <c r="H76" s="6">
        <f t="shared" si="0"/>
        <v>14500</v>
      </c>
    </row>
    <row r="77" spans="1:8" ht="25.5" hidden="1">
      <c r="A77" s="4"/>
      <c r="B77" s="4"/>
      <c r="C77" s="4" t="s">
        <v>49</v>
      </c>
      <c r="D77" s="5" t="s">
        <v>50</v>
      </c>
      <c r="E77" s="9">
        <f>'19 czerwca'!H73</f>
        <v>18359</v>
      </c>
      <c r="F77" s="26"/>
      <c r="G77" s="26"/>
      <c r="H77" s="6">
        <f t="shared" si="0"/>
        <v>18359</v>
      </c>
    </row>
    <row r="78" spans="1:8" ht="38.25" hidden="1">
      <c r="A78" s="4"/>
      <c r="B78" s="4"/>
      <c r="C78" s="4" t="s">
        <v>51</v>
      </c>
      <c r="D78" s="5" t="s">
        <v>52</v>
      </c>
      <c r="E78" s="9">
        <f>'19 czerwca'!H74</f>
        <v>15527</v>
      </c>
      <c r="F78" s="26"/>
      <c r="G78" s="26"/>
      <c r="H78" s="6">
        <f t="shared" si="0"/>
        <v>15527</v>
      </c>
    </row>
    <row r="79" spans="1:8" ht="38.25" hidden="1">
      <c r="A79" s="4"/>
      <c r="B79" s="4"/>
      <c r="C79" s="4" t="s">
        <v>82</v>
      </c>
      <c r="D79" s="5" t="s">
        <v>83</v>
      </c>
      <c r="E79" s="9">
        <f>'19 czerwca'!H75</f>
        <v>4000</v>
      </c>
      <c r="F79" s="26"/>
      <c r="G79" s="26"/>
      <c r="H79" s="6">
        <f t="shared" si="0"/>
        <v>4000</v>
      </c>
    </row>
    <row r="80" spans="1:8" ht="25.5" hidden="1">
      <c r="A80" s="4"/>
      <c r="B80" s="4"/>
      <c r="C80" s="4" t="s">
        <v>84</v>
      </c>
      <c r="D80" s="5" t="s">
        <v>85</v>
      </c>
      <c r="E80" s="9">
        <f>'19 czerwca'!H76</f>
        <v>8000</v>
      </c>
      <c r="F80" s="26"/>
      <c r="G80" s="26"/>
      <c r="H80" s="6">
        <f t="shared" si="0"/>
        <v>8000</v>
      </c>
    </row>
    <row r="81" spans="1:8" ht="25.5" hidden="1">
      <c r="A81" s="4"/>
      <c r="B81" s="4"/>
      <c r="C81" s="4" t="s">
        <v>4</v>
      </c>
      <c r="D81" s="5" t="s">
        <v>5</v>
      </c>
      <c r="E81" s="9">
        <f>'19 czerwca'!H77</f>
        <v>70000</v>
      </c>
      <c r="F81" s="26"/>
      <c r="G81" s="26"/>
      <c r="H81" s="6">
        <f t="shared" si="0"/>
        <v>70000</v>
      </c>
    </row>
    <row r="82" spans="1:8" ht="25.5" hidden="1">
      <c r="A82" s="4"/>
      <c r="B82" s="4"/>
      <c r="C82" s="4" t="s">
        <v>86</v>
      </c>
      <c r="D82" s="5" t="s">
        <v>87</v>
      </c>
      <c r="E82" s="9">
        <f>'19 czerwca'!H78</f>
        <v>20000</v>
      </c>
      <c r="F82" s="26"/>
      <c r="G82" s="26"/>
      <c r="H82" s="6">
        <f t="shared" si="0"/>
        <v>20000</v>
      </c>
    </row>
    <row r="83" spans="1:8" ht="25.5" hidden="1">
      <c r="A83" s="4"/>
      <c r="B83" s="4" t="s">
        <v>88</v>
      </c>
      <c r="C83" s="4"/>
      <c r="D83" s="5" t="s">
        <v>89</v>
      </c>
      <c r="E83" s="9">
        <f>'19 czerwca'!H79</f>
        <v>21000</v>
      </c>
      <c r="F83" s="6">
        <f>SUM(F84:F86)</f>
        <v>0</v>
      </c>
      <c r="G83" s="6">
        <f>SUM(G84:G86)</f>
        <v>0</v>
      </c>
      <c r="H83" s="6">
        <f t="shared" si="0"/>
        <v>21000</v>
      </c>
    </row>
    <row r="84" spans="1:8" ht="12.75" hidden="1">
      <c r="A84" s="4"/>
      <c r="B84" s="4"/>
      <c r="C84" s="4" t="s">
        <v>63</v>
      </c>
      <c r="D84" s="5" t="s">
        <v>64</v>
      </c>
      <c r="E84" s="9">
        <f>'19 czerwca'!H80</f>
        <v>2000</v>
      </c>
      <c r="F84" s="26"/>
      <c r="G84" s="26"/>
      <c r="H84" s="6">
        <f aca="true" t="shared" si="1" ref="H84:H148">E84-F84+G84</f>
        <v>2000</v>
      </c>
    </row>
    <row r="85" spans="1:8" ht="12.75" hidden="1">
      <c r="A85" s="4"/>
      <c r="B85" s="4"/>
      <c r="C85" s="4" t="s">
        <v>12</v>
      </c>
      <c r="D85" s="5" t="s">
        <v>65</v>
      </c>
      <c r="E85" s="9">
        <f>'19 czerwca'!H81</f>
        <v>6000</v>
      </c>
      <c r="F85" s="26"/>
      <c r="G85" s="26"/>
      <c r="H85" s="6">
        <f t="shared" si="1"/>
        <v>6000</v>
      </c>
    </row>
    <row r="86" spans="1:8" ht="12.75" hidden="1">
      <c r="A86" s="4"/>
      <c r="B86" s="4"/>
      <c r="C86" s="4" t="s">
        <v>14</v>
      </c>
      <c r="D86" s="5" t="s">
        <v>15</v>
      </c>
      <c r="E86" s="9">
        <f>'19 czerwca'!H82</f>
        <v>13000</v>
      </c>
      <c r="F86" s="26"/>
      <c r="G86" s="26"/>
      <c r="H86" s="6">
        <f t="shared" si="1"/>
        <v>13000</v>
      </c>
    </row>
    <row r="87" spans="1:8" ht="12.75" hidden="1">
      <c r="A87" s="4"/>
      <c r="B87" s="4" t="s">
        <v>90</v>
      </c>
      <c r="C87" s="4"/>
      <c r="D87" s="5" t="s">
        <v>11</v>
      </c>
      <c r="E87" s="9">
        <f>'19 czerwca'!H83</f>
        <v>51800</v>
      </c>
      <c r="F87" s="6">
        <f>SUM(F88:F91)</f>
        <v>0</v>
      </c>
      <c r="G87" s="6">
        <f>SUM(G88:G91)</f>
        <v>0</v>
      </c>
      <c r="H87" s="6">
        <f t="shared" si="1"/>
        <v>51800</v>
      </c>
    </row>
    <row r="88" spans="1:8" ht="25.5" hidden="1">
      <c r="A88" s="4"/>
      <c r="B88" s="4"/>
      <c r="C88" s="4" t="s">
        <v>55</v>
      </c>
      <c r="D88" s="5" t="s">
        <v>56</v>
      </c>
      <c r="E88" s="9">
        <f>'19 czerwca'!H84</f>
        <v>9600</v>
      </c>
      <c r="F88" s="26"/>
      <c r="G88" s="26"/>
      <c r="H88" s="6">
        <f t="shared" si="1"/>
        <v>9600</v>
      </c>
    </row>
    <row r="89" spans="1:8" ht="25.5" hidden="1">
      <c r="A89" s="4"/>
      <c r="B89" s="4"/>
      <c r="C89" s="4" t="s">
        <v>91</v>
      </c>
      <c r="D89" s="5" t="s">
        <v>92</v>
      </c>
      <c r="E89" s="9">
        <f>'19 czerwca'!H85</f>
        <v>40200</v>
      </c>
      <c r="F89" s="26"/>
      <c r="G89" s="26"/>
      <c r="H89" s="6">
        <f t="shared" si="1"/>
        <v>40200</v>
      </c>
    </row>
    <row r="90" spans="1:8" ht="12.75" hidden="1">
      <c r="A90" s="4"/>
      <c r="B90" s="4"/>
      <c r="C90" s="4" t="s">
        <v>12</v>
      </c>
      <c r="D90" s="5" t="s">
        <v>93</v>
      </c>
      <c r="E90" s="9">
        <f>'19 czerwca'!H86</f>
        <v>1000</v>
      </c>
      <c r="F90" s="26"/>
      <c r="G90" s="26"/>
      <c r="H90" s="6">
        <f t="shared" si="1"/>
        <v>1000</v>
      </c>
    </row>
    <row r="91" spans="1:8" ht="12.75" hidden="1">
      <c r="A91" s="4"/>
      <c r="B91" s="4"/>
      <c r="C91" s="4" t="s">
        <v>14</v>
      </c>
      <c r="D91" s="5" t="s">
        <v>15</v>
      </c>
      <c r="E91" s="9">
        <f>'19 czerwca'!H87</f>
        <v>1000</v>
      </c>
      <c r="F91" s="26"/>
      <c r="G91" s="26"/>
      <c r="H91" s="6">
        <f t="shared" si="1"/>
        <v>1000</v>
      </c>
    </row>
    <row r="92" spans="1:8" ht="51" hidden="1">
      <c r="A92" s="7" t="s">
        <v>94</v>
      </c>
      <c r="B92" s="7"/>
      <c r="C92" s="7"/>
      <c r="D92" s="8" t="s">
        <v>95</v>
      </c>
      <c r="E92" s="9">
        <f>'19 czerwca'!H88</f>
        <v>924</v>
      </c>
      <c r="F92" s="9">
        <f>F93</f>
        <v>0</v>
      </c>
      <c r="G92" s="9">
        <f>G93</f>
        <v>0</v>
      </c>
      <c r="H92" s="9">
        <f t="shared" si="1"/>
        <v>924</v>
      </c>
    </row>
    <row r="93" spans="1:8" ht="38.25" hidden="1">
      <c r="A93" s="4"/>
      <c r="B93" s="4" t="s">
        <v>96</v>
      </c>
      <c r="C93" s="4"/>
      <c r="D93" s="5" t="s">
        <v>97</v>
      </c>
      <c r="E93" s="9">
        <f>'19 czerwca'!H89</f>
        <v>924</v>
      </c>
      <c r="F93" s="6">
        <f>SUM(F94)</f>
        <v>0</v>
      </c>
      <c r="G93" s="6">
        <f>SUM(G94)</f>
        <v>0</v>
      </c>
      <c r="H93" s="6">
        <f t="shared" si="1"/>
        <v>924</v>
      </c>
    </row>
    <row r="94" spans="1:8" ht="12.75" hidden="1">
      <c r="A94" s="4"/>
      <c r="B94" s="4"/>
      <c r="C94" s="4" t="s">
        <v>14</v>
      </c>
      <c r="D94" s="5" t="s">
        <v>15</v>
      </c>
      <c r="E94" s="9">
        <f>'19 czerwca'!H90</f>
        <v>924</v>
      </c>
      <c r="F94" s="26"/>
      <c r="G94" s="26"/>
      <c r="H94" s="6">
        <f t="shared" si="1"/>
        <v>924</v>
      </c>
    </row>
    <row r="95" spans="1:8" ht="25.5" hidden="1">
      <c r="A95" s="7" t="s">
        <v>98</v>
      </c>
      <c r="B95" s="7"/>
      <c r="C95" s="7"/>
      <c r="D95" s="8" t="s">
        <v>99</v>
      </c>
      <c r="E95" s="9">
        <f>'19 czerwca'!H91</f>
        <v>97500</v>
      </c>
      <c r="F95" s="9">
        <f>F96+F105</f>
        <v>0</v>
      </c>
      <c r="G95" s="9">
        <f>G96+G105</f>
        <v>0</v>
      </c>
      <c r="H95" s="9">
        <f t="shared" si="1"/>
        <v>97500</v>
      </c>
    </row>
    <row r="96" spans="1:8" ht="12.75" hidden="1">
      <c r="A96" s="4"/>
      <c r="B96" s="4" t="s">
        <v>100</v>
      </c>
      <c r="C96" s="4"/>
      <c r="D96" s="5" t="s">
        <v>101</v>
      </c>
      <c r="E96" s="9">
        <f>'19 czerwca'!H92</f>
        <v>72100</v>
      </c>
      <c r="F96" s="6">
        <f>SUM(F97:F104)</f>
        <v>0</v>
      </c>
      <c r="G96" s="6">
        <f>SUM(G97:G104)</f>
        <v>0</v>
      </c>
      <c r="H96" s="6">
        <f t="shared" si="1"/>
        <v>72100</v>
      </c>
    </row>
    <row r="97" spans="1:8" ht="25.5" hidden="1">
      <c r="A97" s="4"/>
      <c r="B97" s="4"/>
      <c r="C97" s="4" t="s">
        <v>43</v>
      </c>
      <c r="D97" s="5" t="s">
        <v>44</v>
      </c>
      <c r="E97" s="9">
        <f>'19 czerwca'!H93</f>
        <v>2110</v>
      </c>
      <c r="F97" s="26"/>
      <c r="G97" s="26"/>
      <c r="H97" s="6">
        <f t="shared" si="1"/>
        <v>2110</v>
      </c>
    </row>
    <row r="98" spans="1:8" ht="12.75" hidden="1">
      <c r="A98" s="4"/>
      <c r="B98" s="4"/>
      <c r="C98" s="4" t="s">
        <v>45</v>
      </c>
      <c r="D98" s="5" t="s">
        <v>46</v>
      </c>
      <c r="E98" s="9">
        <f>'19 czerwca'!H94</f>
        <v>365</v>
      </c>
      <c r="F98" s="26"/>
      <c r="G98" s="26"/>
      <c r="H98" s="6">
        <f t="shared" si="1"/>
        <v>365</v>
      </c>
    </row>
    <row r="99" spans="1:8" ht="12.75" hidden="1">
      <c r="A99" s="4"/>
      <c r="B99" s="4"/>
      <c r="C99" s="4" t="s">
        <v>63</v>
      </c>
      <c r="D99" s="5" t="s">
        <v>102</v>
      </c>
      <c r="E99" s="9">
        <f>'19 czerwca'!H95</f>
        <v>14832</v>
      </c>
      <c r="F99" s="26"/>
      <c r="G99" s="26"/>
      <c r="H99" s="6">
        <f t="shared" si="1"/>
        <v>14832</v>
      </c>
    </row>
    <row r="100" spans="1:8" ht="12.75" hidden="1">
      <c r="A100" s="4"/>
      <c r="B100" s="4"/>
      <c r="C100" s="4" t="s">
        <v>12</v>
      </c>
      <c r="D100" s="5" t="s">
        <v>93</v>
      </c>
      <c r="E100" s="9">
        <f>'19 czerwca'!H96</f>
        <v>24093</v>
      </c>
      <c r="F100" s="26"/>
      <c r="G100" s="26"/>
      <c r="H100" s="6">
        <f t="shared" si="1"/>
        <v>24093</v>
      </c>
    </row>
    <row r="101" spans="1:8" ht="12.75" hidden="1">
      <c r="A101" s="4"/>
      <c r="B101" s="4"/>
      <c r="C101" s="4" t="s">
        <v>31</v>
      </c>
      <c r="D101" s="5" t="s">
        <v>32</v>
      </c>
      <c r="E101" s="9">
        <f>'19 czerwca'!H97</f>
        <v>11000</v>
      </c>
      <c r="F101" s="26"/>
      <c r="G101" s="26"/>
      <c r="H101" s="6">
        <f t="shared" si="1"/>
        <v>11000</v>
      </c>
    </row>
    <row r="102" spans="1:8" ht="12.75" hidden="1">
      <c r="A102" s="4"/>
      <c r="B102" s="4"/>
      <c r="C102" s="4" t="s">
        <v>14</v>
      </c>
      <c r="D102" s="5" t="s">
        <v>15</v>
      </c>
      <c r="E102" s="9">
        <f>'19 czerwca'!H98</f>
        <v>6700</v>
      </c>
      <c r="F102" s="26"/>
      <c r="G102" s="26"/>
      <c r="H102" s="6">
        <f t="shared" si="1"/>
        <v>6700</v>
      </c>
    </row>
    <row r="103" spans="1:8" ht="38.25" hidden="1">
      <c r="A103" s="4"/>
      <c r="B103" s="4"/>
      <c r="C103" s="4" t="s">
        <v>74</v>
      </c>
      <c r="D103" s="5" t="s">
        <v>75</v>
      </c>
      <c r="E103" s="9">
        <f>'19 czerwca'!H99</f>
        <v>1000</v>
      </c>
      <c r="F103" s="26"/>
      <c r="G103" s="26"/>
      <c r="H103" s="6">
        <f t="shared" si="1"/>
        <v>1000</v>
      </c>
    </row>
    <row r="104" spans="1:8" ht="12.75" hidden="1">
      <c r="A104" s="4"/>
      <c r="B104" s="4"/>
      <c r="C104" s="4" t="s">
        <v>80</v>
      </c>
      <c r="D104" s="5" t="s">
        <v>81</v>
      </c>
      <c r="E104" s="9">
        <f>'19 czerwca'!H100</f>
        <v>12000</v>
      </c>
      <c r="F104" s="26"/>
      <c r="G104" s="26"/>
      <c r="H104" s="6">
        <f t="shared" si="1"/>
        <v>12000</v>
      </c>
    </row>
    <row r="105" spans="1:8" ht="12.75" hidden="1">
      <c r="A105" s="4"/>
      <c r="B105" s="4" t="s">
        <v>103</v>
      </c>
      <c r="C105" s="4"/>
      <c r="D105" s="5" t="s">
        <v>104</v>
      </c>
      <c r="E105" s="9">
        <f>'19 czerwca'!H101</f>
        <v>400</v>
      </c>
      <c r="F105" s="6">
        <f>SUM(F106)</f>
        <v>0</v>
      </c>
      <c r="G105" s="6">
        <f>SUM(G106)</f>
        <v>0</v>
      </c>
      <c r="H105" s="6">
        <f t="shared" si="1"/>
        <v>400</v>
      </c>
    </row>
    <row r="106" spans="1:8" ht="12.75" hidden="1">
      <c r="A106" s="4"/>
      <c r="B106" s="4"/>
      <c r="C106" s="4" t="s">
        <v>12</v>
      </c>
      <c r="D106" s="5" t="s">
        <v>93</v>
      </c>
      <c r="E106" s="9">
        <f>'19 czerwca'!H102</f>
        <v>400</v>
      </c>
      <c r="F106" s="26"/>
      <c r="G106" s="26"/>
      <c r="H106" s="6">
        <f t="shared" si="1"/>
        <v>400</v>
      </c>
    </row>
    <row r="107" spans="1:8" ht="12.75" hidden="1">
      <c r="A107" s="7" t="s">
        <v>105</v>
      </c>
      <c r="B107" s="7"/>
      <c r="C107" s="7"/>
      <c r="D107" s="8" t="s">
        <v>106</v>
      </c>
      <c r="E107" s="9">
        <f>'19 czerwca'!H103</f>
        <v>250000</v>
      </c>
      <c r="F107" s="9">
        <f>F108</f>
        <v>0</v>
      </c>
      <c r="G107" s="9">
        <f>G108</f>
        <v>0</v>
      </c>
      <c r="H107" s="9">
        <f t="shared" si="1"/>
        <v>250000</v>
      </c>
    </row>
    <row r="108" spans="1:8" ht="38.25" hidden="1">
      <c r="A108" s="4"/>
      <c r="B108" s="4" t="s">
        <v>107</v>
      </c>
      <c r="C108" s="4"/>
      <c r="D108" s="5" t="s">
        <v>108</v>
      </c>
      <c r="E108" s="9">
        <f>'19 czerwca'!H104</f>
        <v>250000</v>
      </c>
      <c r="F108" s="6">
        <f>SUM(F109)</f>
        <v>0</v>
      </c>
      <c r="G108" s="6">
        <f>SUM(G109)</f>
        <v>0</v>
      </c>
      <c r="H108" s="6">
        <f t="shared" si="1"/>
        <v>250000</v>
      </c>
    </row>
    <row r="109" spans="1:8" ht="51" hidden="1">
      <c r="A109" s="4"/>
      <c r="B109" s="4"/>
      <c r="C109" s="4" t="s">
        <v>109</v>
      </c>
      <c r="D109" s="5" t="s">
        <v>110</v>
      </c>
      <c r="E109" s="9">
        <f>'19 czerwca'!H105</f>
        <v>250000</v>
      </c>
      <c r="F109" s="26"/>
      <c r="G109" s="26"/>
      <c r="H109" s="6">
        <f t="shared" si="1"/>
        <v>250000</v>
      </c>
    </row>
    <row r="110" spans="1:8" ht="12.75" hidden="1">
      <c r="A110" s="7" t="s">
        <v>111</v>
      </c>
      <c r="B110" s="7"/>
      <c r="C110" s="7"/>
      <c r="D110" s="8" t="s">
        <v>112</v>
      </c>
      <c r="E110" s="9">
        <f>'19 czerwca'!H106</f>
        <v>33000</v>
      </c>
      <c r="F110" s="9">
        <f>F111+F113</f>
        <v>0</v>
      </c>
      <c r="G110" s="9">
        <f>G111+G113</f>
        <v>0</v>
      </c>
      <c r="H110" s="9">
        <f t="shared" si="1"/>
        <v>33000</v>
      </c>
    </row>
    <row r="111" spans="1:8" ht="12.75" hidden="1">
      <c r="A111" s="4"/>
      <c r="B111" s="4" t="s">
        <v>113</v>
      </c>
      <c r="C111" s="4"/>
      <c r="D111" s="5" t="s">
        <v>114</v>
      </c>
      <c r="E111" s="9">
        <f>'19 czerwca'!H107</f>
        <v>3000</v>
      </c>
      <c r="F111" s="6">
        <f>SUM(F112)</f>
        <v>0</v>
      </c>
      <c r="G111" s="6">
        <f>SUM(G112)</f>
        <v>0</v>
      </c>
      <c r="H111" s="6">
        <f t="shared" si="1"/>
        <v>3000</v>
      </c>
    </row>
    <row r="112" spans="1:8" ht="12.75" hidden="1">
      <c r="A112" s="4"/>
      <c r="B112" s="4"/>
      <c r="C112" s="4" t="s">
        <v>14</v>
      </c>
      <c r="D112" s="5" t="s">
        <v>15</v>
      </c>
      <c r="E112" s="9">
        <f>'19 czerwca'!H108</f>
        <v>3000</v>
      </c>
      <c r="F112" s="26"/>
      <c r="G112" s="26"/>
      <c r="H112" s="6">
        <f t="shared" si="1"/>
        <v>3000</v>
      </c>
    </row>
    <row r="113" spans="1:8" ht="12.75" hidden="1">
      <c r="A113" s="4"/>
      <c r="B113" s="4" t="s">
        <v>115</v>
      </c>
      <c r="C113" s="4"/>
      <c r="D113" s="5" t="s">
        <v>116</v>
      </c>
      <c r="E113" s="9">
        <f>'19 czerwca'!H109</f>
        <v>30000</v>
      </c>
      <c r="F113" s="6">
        <f>SUM(F114)</f>
        <v>0</v>
      </c>
      <c r="G113" s="6">
        <f>SUM(G114)</f>
        <v>0</v>
      </c>
      <c r="H113" s="6">
        <f t="shared" si="1"/>
        <v>30000</v>
      </c>
    </row>
    <row r="114" spans="1:8" ht="12.75" hidden="1">
      <c r="A114" s="4"/>
      <c r="B114" s="4"/>
      <c r="C114" s="4" t="s">
        <v>117</v>
      </c>
      <c r="D114" s="5" t="s">
        <v>118</v>
      </c>
      <c r="E114" s="9">
        <f>'19 czerwca'!H110</f>
        <v>30000</v>
      </c>
      <c r="F114" s="26"/>
      <c r="G114" s="26"/>
      <c r="H114" s="6">
        <f t="shared" si="1"/>
        <v>30000</v>
      </c>
    </row>
    <row r="115" spans="1:8" ht="12.75">
      <c r="A115" s="7" t="s">
        <v>119</v>
      </c>
      <c r="B115" s="7"/>
      <c r="C115" s="7"/>
      <c r="D115" s="8" t="s">
        <v>120</v>
      </c>
      <c r="E115" s="9">
        <f>'19 czerwca'!H111</f>
        <v>5577468</v>
      </c>
      <c r="F115" s="9">
        <f>F116+F138+F146+F159+F178+F191+F209+F212+F219</f>
        <v>0</v>
      </c>
      <c r="G115" s="9">
        <f>G116+G138+G146+G159+G178+G191+G209+G212+G219</f>
        <v>20000</v>
      </c>
      <c r="H115" s="9">
        <f t="shared" si="1"/>
        <v>5597468</v>
      </c>
    </row>
    <row r="116" spans="1:8" ht="12.75" hidden="1">
      <c r="A116" s="7"/>
      <c r="B116" s="4" t="s">
        <v>121</v>
      </c>
      <c r="C116" s="7"/>
      <c r="D116" s="5" t="s">
        <v>122</v>
      </c>
      <c r="E116" s="9">
        <f>'19 czerwca'!H112</f>
        <v>2866555</v>
      </c>
      <c r="F116" s="6">
        <f>SUM(F117:F136)</f>
        <v>0</v>
      </c>
      <c r="G116" s="6">
        <f>SUM(G117:G137)</f>
        <v>20000</v>
      </c>
      <c r="H116" s="6">
        <f t="shared" si="1"/>
        <v>2886555</v>
      </c>
    </row>
    <row r="117" spans="1:8" ht="25.5" hidden="1">
      <c r="A117" s="7"/>
      <c r="B117" s="7"/>
      <c r="C117" s="4" t="s">
        <v>59</v>
      </c>
      <c r="D117" s="5" t="s">
        <v>60</v>
      </c>
      <c r="E117" s="9">
        <f>'19 czerwca'!H113</f>
        <v>132880</v>
      </c>
      <c r="F117" s="26"/>
      <c r="G117" s="26"/>
      <c r="H117" s="6">
        <f t="shared" si="1"/>
        <v>132880</v>
      </c>
    </row>
    <row r="118" spans="1:8" ht="25.5" hidden="1">
      <c r="A118" s="7"/>
      <c r="B118" s="7"/>
      <c r="C118" s="4" t="s">
        <v>39</v>
      </c>
      <c r="D118" s="5" t="s">
        <v>40</v>
      </c>
      <c r="E118" s="9">
        <f>'19 czerwca'!H114</f>
        <v>1622154</v>
      </c>
      <c r="F118" s="26"/>
      <c r="G118" s="26"/>
      <c r="H118" s="6">
        <f t="shared" si="1"/>
        <v>1622154</v>
      </c>
    </row>
    <row r="119" spans="1:8" ht="12.75" hidden="1">
      <c r="A119" s="7"/>
      <c r="B119" s="7"/>
      <c r="C119" s="4" t="s">
        <v>41</v>
      </c>
      <c r="D119" s="5" t="s">
        <v>42</v>
      </c>
      <c r="E119" s="9">
        <f>'19 czerwca'!H115</f>
        <v>114991</v>
      </c>
      <c r="F119" s="26"/>
      <c r="G119" s="26"/>
      <c r="H119" s="6">
        <f t="shared" si="1"/>
        <v>114991</v>
      </c>
    </row>
    <row r="120" spans="1:8" ht="25.5" hidden="1">
      <c r="A120" s="7"/>
      <c r="B120" s="7"/>
      <c r="C120" s="4" t="s">
        <v>43</v>
      </c>
      <c r="D120" s="5" t="s">
        <v>44</v>
      </c>
      <c r="E120" s="9">
        <f>'19 czerwca'!H116</f>
        <v>284440</v>
      </c>
      <c r="F120" s="26"/>
      <c r="G120" s="26"/>
      <c r="H120" s="6">
        <f t="shared" si="1"/>
        <v>284440</v>
      </c>
    </row>
    <row r="121" spans="1:8" ht="12.75" hidden="1">
      <c r="A121" s="7"/>
      <c r="B121" s="7"/>
      <c r="C121" s="4" t="s">
        <v>45</v>
      </c>
      <c r="D121" s="5" t="s">
        <v>46</v>
      </c>
      <c r="E121" s="9">
        <f>'19 czerwca'!H117</f>
        <v>46071</v>
      </c>
      <c r="F121" s="26"/>
      <c r="G121" s="26"/>
      <c r="H121" s="6">
        <f t="shared" si="1"/>
        <v>46071</v>
      </c>
    </row>
    <row r="122" spans="1:8" ht="12.75" hidden="1">
      <c r="A122" s="7"/>
      <c r="B122" s="7"/>
      <c r="C122" s="4" t="s">
        <v>63</v>
      </c>
      <c r="D122" s="5" t="s">
        <v>64</v>
      </c>
      <c r="E122" s="9">
        <f>'19 czerwca'!H118</f>
        <v>14500</v>
      </c>
      <c r="F122" s="26"/>
      <c r="G122" s="26"/>
      <c r="H122" s="6">
        <f t="shared" si="1"/>
        <v>14500</v>
      </c>
    </row>
    <row r="123" spans="1:8" ht="12.75" hidden="1">
      <c r="A123" s="7"/>
      <c r="B123" s="7"/>
      <c r="C123" s="4" t="s">
        <v>12</v>
      </c>
      <c r="D123" s="5" t="s">
        <v>65</v>
      </c>
      <c r="E123" s="9">
        <f>'19 czerwca'!H119</f>
        <v>150000</v>
      </c>
      <c r="F123" s="26"/>
      <c r="G123" s="26"/>
      <c r="H123" s="6">
        <f t="shared" si="1"/>
        <v>150000</v>
      </c>
    </row>
    <row r="124" spans="1:8" ht="25.5" hidden="1">
      <c r="A124" s="4"/>
      <c r="B124" s="4"/>
      <c r="C124" s="4" t="s">
        <v>123</v>
      </c>
      <c r="D124" s="5" t="s">
        <v>124</v>
      </c>
      <c r="E124" s="9">
        <f>'19 czerwca'!H120</f>
        <v>1000</v>
      </c>
      <c r="F124" s="26"/>
      <c r="G124" s="26"/>
      <c r="H124" s="6">
        <f t="shared" si="1"/>
        <v>1000</v>
      </c>
    </row>
    <row r="125" spans="1:8" ht="12.75" hidden="1">
      <c r="A125" s="4"/>
      <c r="B125" s="4"/>
      <c r="C125" s="4" t="s">
        <v>31</v>
      </c>
      <c r="D125" s="5" t="s">
        <v>32</v>
      </c>
      <c r="E125" s="9">
        <f>'19 czerwca'!H121</f>
        <v>33600</v>
      </c>
      <c r="F125" s="26"/>
      <c r="G125" s="26"/>
      <c r="H125" s="6">
        <f t="shared" si="1"/>
        <v>33600</v>
      </c>
    </row>
    <row r="126" spans="1:8" ht="12.75" hidden="1">
      <c r="A126" s="4"/>
      <c r="B126" s="4"/>
      <c r="C126" s="4" t="s">
        <v>22</v>
      </c>
      <c r="D126" s="5" t="s">
        <v>23</v>
      </c>
      <c r="E126" s="9">
        <f>'19 czerwca'!H122</f>
        <v>30000</v>
      </c>
      <c r="F126" s="26"/>
      <c r="G126" s="26"/>
      <c r="H126" s="6">
        <f t="shared" si="1"/>
        <v>30000</v>
      </c>
    </row>
    <row r="127" spans="1:8" ht="12.75" hidden="1">
      <c r="A127" s="4"/>
      <c r="B127" s="4"/>
      <c r="C127" s="4" t="s">
        <v>68</v>
      </c>
      <c r="D127" s="5" t="s">
        <v>69</v>
      </c>
      <c r="E127" s="9">
        <f>'19 czerwca'!H123</f>
        <v>2600</v>
      </c>
      <c r="F127" s="26"/>
      <c r="G127" s="26"/>
      <c r="H127" s="6">
        <f t="shared" si="1"/>
        <v>2600</v>
      </c>
    </row>
    <row r="128" spans="1:8" ht="12.75" hidden="1">
      <c r="A128" s="4"/>
      <c r="B128" s="4"/>
      <c r="C128" s="4" t="s">
        <v>14</v>
      </c>
      <c r="D128" s="5" t="s">
        <v>15</v>
      </c>
      <c r="E128" s="9">
        <f>'19 czerwca'!H124</f>
        <v>33000</v>
      </c>
      <c r="F128" s="26"/>
      <c r="G128" s="26"/>
      <c r="H128" s="6">
        <f t="shared" si="1"/>
        <v>33000</v>
      </c>
    </row>
    <row r="129" spans="1:8" ht="25.5" hidden="1">
      <c r="A129" s="4"/>
      <c r="B129" s="4"/>
      <c r="C129" s="4" t="s">
        <v>70</v>
      </c>
      <c r="D129" s="5" t="s">
        <v>71</v>
      </c>
      <c r="E129" s="9">
        <f>'19 czerwca'!H125</f>
        <v>4077</v>
      </c>
      <c r="F129" s="26"/>
      <c r="G129" s="26"/>
      <c r="H129" s="6">
        <f t="shared" si="1"/>
        <v>4077</v>
      </c>
    </row>
    <row r="130" spans="1:8" ht="38.25" hidden="1">
      <c r="A130" s="4"/>
      <c r="B130" s="4"/>
      <c r="C130" s="4" t="s">
        <v>72</v>
      </c>
      <c r="D130" s="5" t="s">
        <v>73</v>
      </c>
      <c r="E130" s="9">
        <f>'19 czerwca'!H126</f>
        <v>0</v>
      </c>
      <c r="F130" s="26"/>
      <c r="G130" s="26"/>
      <c r="H130" s="6">
        <f t="shared" si="1"/>
        <v>0</v>
      </c>
    </row>
    <row r="131" spans="1:8" ht="38.25" hidden="1">
      <c r="A131" s="4"/>
      <c r="B131" s="4"/>
      <c r="C131" s="4" t="s">
        <v>74</v>
      </c>
      <c r="D131" s="5" t="s">
        <v>75</v>
      </c>
      <c r="E131" s="9">
        <f>'19 czerwca'!H127</f>
        <v>11650</v>
      </c>
      <c r="F131" s="26"/>
      <c r="G131" s="26"/>
      <c r="H131" s="6">
        <f t="shared" si="1"/>
        <v>11650</v>
      </c>
    </row>
    <row r="132" spans="1:8" ht="12.75" hidden="1">
      <c r="A132" s="4"/>
      <c r="B132" s="4"/>
      <c r="C132" s="4" t="s">
        <v>47</v>
      </c>
      <c r="D132" s="5" t="s">
        <v>48</v>
      </c>
      <c r="E132" s="9">
        <f>'19 czerwca'!H128</f>
        <v>2600</v>
      </c>
      <c r="F132" s="26"/>
      <c r="G132" s="26"/>
      <c r="H132" s="6">
        <f t="shared" si="1"/>
        <v>2600</v>
      </c>
    </row>
    <row r="133" spans="1:8" ht="12.75" hidden="1">
      <c r="A133" s="4"/>
      <c r="B133" s="4"/>
      <c r="C133" s="4" t="s">
        <v>80</v>
      </c>
      <c r="D133" s="5" t="s">
        <v>81</v>
      </c>
      <c r="E133" s="9">
        <f>'19 czerwca'!H129</f>
        <v>7400</v>
      </c>
      <c r="F133" s="26"/>
      <c r="G133" s="26"/>
      <c r="H133" s="6">
        <f t="shared" si="1"/>
        <v>7400</v>
      </c>
    </row>
    <row r="134" spans="1:8" ht="25.5" hidden="1">
      <c r="A134" s="4"/>
      <c r="B134" s="4"/>
      <c r="C134" s="4" t="s">
        <v>49</v>
      </c>
      <c r="D134" s="5" t="s">
        <v>50</v>
      </c>
      <c r="E134" s="9">
        <f>'19 czerwca'!H130</f>
        <v>86792</v>
      </c>
      <c r="F134" s="26"/>
      <c r="G134" s="26"/>
      <c r="H134" s="6">
        <f t="shared" si="1"/>
        <v>86792</v>
      </c>
    </row>
    <row r="135" spans="1:8" ht="38.25" hidden="1">
      <c r="A135" s="4"/>
      <c r="B135" s="4"/>
      <c r="C135" s="4" t="s">
        <v>82</v>
      </c>
      <c r="D135" s="5" t="s">
        <v>83</v>
      </c>
      <c r="E135" s="9">
        <f>'19 czerwca'!H131</f>
        <v>3000</v>
      </c>
      <c r="F135" s="26"/>
      <c r="G135" s="26"/>
      <c r="H135" s="6">
        <f t="shared" si="1"/>
        <v>3000</v>
      </c>
    </row>
    <row r="136" spans="1:8" ht="25.5" hidden="1">
      <c r="A136" s="4"/>
      <c r="B136" s="4"/>
      <c r="C136" s="4" t="s">
        <v>84</v>
      </c>
      <c r="D136" s="5" t="s">
        <v>85</v>
      </c>
      <c r="E136" s="9">
        <f>'19 czerwca'!H132</f>
        <v>1800</v>
      </c>
      <c r="F136" s="26"/>
      <c r="G136" s="26"/>
      <c r="H136" s="6">
        <f t="shared" si="1"/>
        <v>1800</v>
      </c>
    </row>
    <row r="137" spans="1:8" ht="25.5">
      <c r="A137" s="4"/>
      <c r="B137" s="4"/>
      <c r="C137" s="4" t="s">
        <v>4</v>
      </c>
      <c r="D137" s="5" t="s">
        <v>234</v>
      </c>
      <c r="E137" s="9">
        <f>'19 czerwca'!H133</f>
        <v>284000</v>
      </c>
      <c r="F137" s="26"/>
      <c r="G137" s="26">
        <v>20000</v>
      </c>
      <c r="H137" s="6">
        <f t="shared" si="1"/>
        <v>304000</v>
      </c>
    </row>
    <row r="138" spans="1:8" ht="25.5" hidden="1">
      <c r="A138" s="4"/>
      <c r="B138" s="4" t="s">
        <v>125</v>
      </c>
      <c r="C138" s="4"/>
      <c r="D138" s="5" t="s">
        <v>126</v>
      </c>
      <c r="E138" s="9">
        <f>'19 czerwca'!H134</f>
        <v>221021</v>
      </c>
      <c r="F138" s="6">
        <f>SUM(F139:F145)</f>
        <v>0</v>
      </c>
      <c r="G138" s="6">
        <f>SUM(G139:G145)</f>
        <v>0</v>
      </c>
      <c r="H138" s="6">
        <f t="shared" si="1"/>
        <v>221021</v>
      </c>
    </row>
    <row r="139" spans="1:8" ht="25.5" hidden="1">
      <c r="A139" s="4"/>
      <c r="B139" s="4"/>
      <c r="C139" s="4" t="s">
        <v>59</v>
      </c>
      <c r="D139" s="5" t="s">
        <v>60</v>
      </c>
      <c r="E139" s="9">
        <f>'19 czerwca'!H135</f>
        <v>16690</v>
      </c>
      <c r="F139" s="26"/>
      <c r="G139" s="26"/>
      <c r="H139" s="6">
        <f t="shared" si="1"/>
        <v>16690</v>
      </c>
    </row>
    <row r="140" spans="1:8" ht="25.5" hidden="1">
      <c r="A140" s="4"/>
      <c r="B140" s="4"/>
      <c r="C140" s="4" t="s">
        <v>39</v>
      </c>
      <c r="D140" s="5" t="s">
        <v>40</v>
      </c>
      <c r="E140" s="9">
        <f>'19 czerwca'!H136</f>
        <v>151600</v>
      </c>
      <c r="F140" s="26"/>
      <c r="G140" s="26"/>
      <c r="H140" s="6">
        <f t="shared" si="1"/>
        <v>151600</v>
      </c>
    </row>
    <row r="141" spans="1:8" ht="12.75" hidden="1">
      <c r="A141" s="4"/>
      <c r="B141" s="4"/>
      <c r="C141" s="4" t="s">
        <v>41</v>
      </c>
      <c r="D141" s="5" t="s">
        <v>42</v>
      </c>
      <c r="E141" s="9">
        <f>'19 czerwca'!H137</f>
        <v>11385</v>
      </c>
      <c r="F141" s="26"/>
      <c r="G141" s="26"/>
      <c r="H141" s="6">
        <f t="shared" si="1"/>
        <v>11385</v>
      </c>
    </row>
    <row r="142" spans="1:8" ht="25.5" hidden="1">
      <c r="A142" s="4"/>
      <c r="B142" s="4"/>
      <c r="C142" s="4" t="s">
        <v>43</v>
      </c>
      <c r="D142" s="5" t="s">
        <v>44</v>
      </c>
      <c r="E142" s="9">
        <f>'19 czerwca'!H138</f>
        <v>27730</v>
      </c>
      <c r="F142" s="26"/>
      <c r="G142" s="26"/>
      <c r="H142" s="6">
        <f t="shared" si="1"/>
        <v>27730</v>
      </c>
    </row>
    <row r="143" spans="1:8" ht="12.75" hidden="1">
      <c r="A143" s="4"/>
      <c r="B143" s="4"/>
      <c r="C143" s="4" t="s">
        <v>45</v>
      </c>
      <c r="D143" s="5" t="s">
        <v>46</v>
      </c>
      <c r="E143" s="9">
        <f>'19 czerwca'!H139</f>
        <v>4390</v>
      </c>
      <c r="F143" s="26"/>
      <c r="G143" s="26"/>
      <c r="H143" s="6">
        <f t="shared" si="1"/>
        <v>4390</v>
      </c>
    </row>
    <row r="144" spans="1:8" ht="12.75" hidden="1">
      <c r="A144" s="4"/>
      <c r="B144" s="4"/>
      <c r="C144" s="4" t="s">
        <v>68</v>
      </c>
      <c r="D144" s="5" t="s">
        <v>69</v>
      </c>
      <c r="E144" s="9">
        <f>'19 czerwca'!H140</f>
        <v>100</v>
      </c>
      <c r="F144" s="26"/>
      <c r="G144" s="26"/>
      <c r="H144" s="6">
        <f t="shared" si="1"/>
        <v>100</v>
      </c>
    </row>
    <row r="145" spans="1:8" ht="25.5" hidden="1">
      <c r="A145" s="4"/>
      <c r="B145" s="4"/>
      <c r="C145" s="4" t="s">
        <v>49</v>
      </c>
      <c r="D145" s="5" t="s">
        <v>50</v>
      </c>
      <c r="E145" s="9">
        <f>'19 czerwca'!H141</f>
        <v>9126</v>
      </c>
      <c r="F145" s="26"/>
      <c r="G145" s="26"/>
      <c r="H145" s="6">
        <f t="shared" si="1"/>
        <v>9126</v>
      </c>
    </row>
    <row r="146" spans="1:8" ht="12.75" hidden="1">
      <c r="A146" s="4"/>
      <c r="B146" s="4" t="s">
        <v>127</v>
      </c>
      <c r="C146" s="4"/>
      <c r="D146" s="5" t="s">
        <v>128</v>
      </c>
      <c r="E146" s="9">
        <f>'19 czerwca'!H142</f>
        <v>300401</v>
      </c>
      <c r="F146" s="6">
        <f>SUM(F147:F158)</f>
        <v>0</v>
      </c>
      <c r="G146" s="6">
        <f>SUM(G147:G158)</f>
        <v>0</v>
      </c>
      <c r="H146" s="6">
        <f t="shared" si="1"/>
        <v>300401</v>
      </c>
    </row>
    <row r="147" spans="1:8" ht="25.5" hidden="1">
      <c r="A147" s="4"/>
      <c r="B147" s="4"/>
      <c r="C147" s="4" t="s">
        <v>59</v>
      </c>
      <c r="D147" s="5" t="s">
        <v>60</v>
      </c>
      <c r="E147" s="9">
        <f>'19 czerwca'!H143</f>
        <v>18700</v>
      </c>
      <c r="F147" s="26"/>
      <c r="G147" s="26"/>
      <c r="H147" s="6">
        <f t="shared" si="1"/>
        <v>18700</v>
      </c>
    </row>
    <row r="148" spans="1:8" ht="25.5" hidden="1">
      <c r="A148" s="4"/>
      <c r="B148" s="4"/>
      <c r="C148" s="4" t="s">
        <v>39</v>
      </c>
      <c r="D148" s="5" t="s">
        <v>40</v>
      </c>
      <c r="E148" s="9">
        <f>'19 czerwca'!H144</f>
        <v>188000</v>
      </c>
      <c r="F148" s="26"/>
      <c r="G148" s="26"/>
      <c r="H148" s="6">
        <f t="shared" si="1"/>
        <v>188000</v>
      </c>
    </row>
    <row r="149" spans="1:8" ht="12.75" hidden="1">
      <c r="A149" s="4"/>
      <c r="B149" s="4"/>
      <c r="C149" s="4" t="s">
        <v>41</v>
      </c>
      <c r="D149" s="5" t="s">
        <v>42</v>
      </c>
      <c r="E149" s="9">
        <f>'19 czerwca'!H145</f>
        <v>15912</v>
      </c>
      <c r="F149" s="26"/>
      <c r="G149" s="26"/>
      <c r="H149" s="6">
        <f aca="true" t="shared" si="2" ref="H149:H212">E149-F149+G149</f>
        <v>15912</v>
      </c>
    </row>
    <row r="150" spans="1:8" ht="25.5" hidden="1">
      <c r="A150" s="4"/>
      <c r="B150" s="4"/>
      <c r="C150" s="4" t="s">
        <v>43</v>
      </c>
      <c r="D150" s="5" t="s">
        <v>44</v>
      </c>
      <c r="E150" s="9">
        <f>'19 czerwca'!H146</f>
        <v>34600</v>
      </c>
      <c r="F150" s="26"/>
      <c r="G150" s="26"/>
      <c r="H150" s="6">
        <f t="shared" si="2"/>
        <v>34600</v>
      </c>
    </row>
    <row r="151" spans="1:8" ht="12.75" hidden="1">
      <c r="A151" s="4"/>
      <c r="B151" s="4"/>
      <c r="C151" s="4" t="s">
        <v>45</v>
      </c>
      <c r="D151" s="5" t="s">
        <v>46</v>
      </c>
      <c r="E151" s="9">
        <f>'19 czerwca'!H147</f>
        <v>5600</v>
      </c>
      <c r="F151" s="26"/>
      <c r="G151" s="26"/>
      <c r="H151" s="6">
        <f t="shared" si="2"/>
        <v>5600</v>
      </c>
    </row>
    <row r="152" spans="1:8" ht="12.75" hidden="1">
      <c r="A152" s="4"/>
      <c r="B152" s="4"/>
      <c r="C152" s="4" t="s">
        <v>12</v>
      </c>
      <c r="D152" s="5" t="s">
        <v>65</v>
      </c>
      <c r="E152" s="9">
        <f>'19 czerwca'!H148</f>
        <v>5000</v>
      </c>
      <c r="F152" s="26"/>
      <c r="G152" s="26"/>
      <c r="H152" s="6">
        <f t="shared" si="2"/>
        <v>5000</v>
      </c>
    </row>
    <row r="153" spans="1:8" ht="12.75" hidden="1">
      <c r="A153" s="4"/>
      <c r="B153" s="4"/>
      <c r="C153" s="4" t="s">
        <v>31</v>
      </c>
      <c r="D153" s="5" t="s">
        <v>32</v>
      </c>
      <c r="E153" s="9">
        <f>'19 czerwca'!H149</f>
        <v>1500</v>
      </c>
      <c r="F153" s="26"/>
      <c r="G153" s="26"/>
      <c r="H153" s="6">
        <f t="shared" si="2"/>
        <v>1500</v>
      </c>
    </row>
    <row r="154" spans="1:8" ht="12.75" hidden="1">
      <c r="A154" s="4"/>
      <c r="B154" s="4"/>
      <c r="C154" s="4" t="s">
        <v>68</v>
      </c>
      <c r="D154" s="5" t="s">
        <v>69</v>
      </c>
      <c r="E154" s="9">
        <f>'19 czerwca'!H150</f>
        <v>120</v>
      </c>
      <c r="F154" s="26"/>
      <c r="G154" s="26"/>
      <c r="H154" s="6">
        <f t="shared" si="2"/>
        <v>120</v>
      </c>
    </row>
    <row r="155" spans="1:8" ht="12.75" hidden="1">
      <c r="A155" s="4"/>
      <c r="B155" s="4"/>
      <c r="C155" s="4" t="s">
        <v>14</v>
      </c>
      <c r="D155" s="5" t="s">
        <v>15</v>
      </c>
      <c r="E155" s="9">
        <f>'19 czerwca'!H151</f>
        <v>18000</v>
      </c>
      <c r="F155" s="26"/>
      <c r="G155" s="26"/>
      <c r="H155" s="6">
        <f t="shared" si="2"/>
        <v>18000</v>
      </c>
    </row>
    <row r="156" spans="1:8" ht="38.25" hidden="1">
      <c r="A156" s="4"/>
      <c r="B156" s="4"/>
      <c r="C156" s="4" t="s">
        <v>74</v>
      </c>
      <c r="D156" s="5" t="s">
        <v>75</v>
      </c>
      <c r="E156" s="9">
        <f>'19 czerwca'!H152</f>
        <v>1600</v>
      </c>
      <c r="F156" s="26"/>
      <c r="G156" s="26"/>
      <c r="H156" s="6">
        <f t="shared" si="2"/>
        <v>1600</v>
      </c>
    </row>
    <row r="157" spans="1:8" ht="12.75" hidden="1">
      <c r="A157" s="4"/>
      <c r="B157" s="4"/>
      <c r="C157" s="4" t="s">
        <v>80</v>
      </c>
      <c r="D157" s="5" t="s">
        <v>81</v>
      </c>
      <c r="E157" s="9">
        <f>'19 czerwca'!H153</f>
        <v>430</v>
      </c>
      <c r="F157" s="26"/>
      <c r="G157" s="26"/>
      <c r="H157" s="6">
        <f t="shared" si="2"/>
        <v>430</v>
      </c>
    </row>
    <row r="158" spans="1:8" ht="25.5" hidden="1">
      <c r="A158" s="4"/>
      <c r="B158" s="4"/>
      <c r="C158" s="4" t="s">
        <v>49</v>
      </c>
      <c r="D158" s="5" t="s">
        <v>50</v>
      </c>
      <c r="E158" s="9">
        <f>'19 czerwca'!H154</f>
        <v>10939</v>
      </c>
      <c r="F158" s="26"/>
      <c r="G158" s="26"/>
      <c r="H158" s="6">
        <f t="shared" si="2"/>
        <v>10939</v>
      </c>
    </row>
    <row r="159" spans="1:8" ht="12.75" hidden="1">
      <c r="A159" s="4"/>
      <c r="B159" s="4" t="s">
        <v>129</v>
      </c>
      <c r="C159" s="4"/>
      <c r="D159" s="5" t="s">
        <v>130</v>
      </c>
      <c r="E159" s="9">
        <f>'19 czerwca'!H155</f>
        <v>1398734</v>
      </c>
      <c r="F159" s="6">
        <f>SUM(F160:F177)</f>
        <v>0</v>
      </c>
      <c r="G159" s="6">
        <f>SUM(G160:G177)</f>
        <v>0</v>
      </c>
      <c r="H159" s="6">
        <f t="shared" si="2"/>
        <v>1398734</v>
      </c>
    </row>
    <row r="160" spans="1:8" ht="25.5" hidden="1">
      <c r="A160" s="4"/>
      <c r="B160" s="4"/>
      <c r="C160" s="4" t="s">
        <v>59</v>
      </c>
      <c r="D160" s="5" t="s">
        <v>60</v>
      </c>
      <c r="E160" s="9">
        <f>'19 czerwca'!H156</f>
        <v>80460</v>
      </c>
      <c r="F160" s="26"/>
      <c r="G160" s="26"/>
      <c r="H160" s="6">
        <f t="shared" si="2"/>
        <v>80460</v>
      </c>
    </row>
    <row r="161" spans="1:8" ht="25.5" hidden="1">
      <c r="A161" s="4"/>
      <c r="B161" s="4"/>
      <c r="C161" s="4" t="s">
        <v>39</v>
      </c>
      <c r="D161" s="5" t="s">
        <v>40</v>
      </c>
      <c r="E161" s="9">
        <f>'19 czerwca'!H157</f>
        <v>854427</v>
      </c>
      <c r="F161" s="26"/>
      <c r="G161" s="26"/>
      <c r="H161" s="6">
        <f t="shared" si="2"/>
        <v>854427</v>
      </c>
    </row>
    <row r="162" spans="1:8" ht="12.75" hidden="1">
      <c r="A162" s="4"/>
      <c r="B162" s="4"/>
      <c r="C162" s="4" t="s">
        <v>41</v>
      </c>
      <c r="D162" s="5" t="s">
        <v>42</v>
      </c>
      <c r="E162" s="9">
        <f>'19 czerwca'!H158</f>
        <v>62026</v>
      </c>
      <c r="F162" s="26"/>
      <c r="G162" s="26"/>
      <c r="H162" s="6">
        <f t="shared" si="2"/>
        <v>62026</v>
      </c>
    </row>
    <row r="163" spans="1:8" ht="25.5" hidden="1">
      <c r="A163" s="4"/>
      <c r="B163" s="4"/>
      <c r="C163" s="4" t="s">
        <v>43</v>
      </c>
      <c r="D163" s="5" t="s">
        <v>44</v>
      </c>
      <c r="E163" s="9">
        <f>'19 czerwca'!H159</f>
        <v>154750</v>
      </c>
      <c r="F163" s="26"/>
      <c r="G163" s="26"/>
      <c r="H163" s="6">
        <f t="shared" si="2"/>
        <v>154750</v>
      </c>
    </row>
    <row r="164" spans="1:8" ht="12.75" hidden="1">
      <c r="A164" s="4"/>
      <c r="B164" s="4"/>
      <c r="C164" s="4" t="s">
        <v>45</v>
      </c>
      <c r="D164" s="5" t="s">
        <v>46</v>
      </c>
      <c r="E164" s="9">
        <f>'19 czerwca'!H160</f>
        <v>25230</v>
      </c>
      <c r="F164" s="26"/>
      <c r="G164" s="26"/>
      <c r="H164" s="6">
        <f t="shared" si="2"/>
        <v>25230</v>
      </c>
    </row>
    <row r="165" spans="1:8" ht="12.75" hidden="1">
      <c r="A165" s="4"/>
      <c r="B165" s="4"/>
      <c r="C165" s="4" t="s">
        <v>63</v>
      </c>
      <c r="D165" s="5" t="s">
        <v>64</v>
      </c>
      <c r="E165" s="9">
        <f>'19 czerwca'!H161</f>
        <v>26000</v>
      </c>
      <c r="F165" s="26"/>
      <c r="G165" s="26"/>
      <c r="H165" s="6">
        <f t="shared" si="2"/>
        <v>26000</v>
      </c>
    </row>
    <row r="166" spans="1:8" ht="12.75" hidden="1">
      <c r="A166" s="4"/>
      <c r="B166" s="4"/>
      <c r="C166" s="4" t="s">
        <v>12</v>
      </c>
      <c r="D166" s="5" t="s">
        <v>65</v>
      </c>
      <c r="E166" s="9">
        <f>'19 czerwca'!H162</f>
        <v>50600</v>
      </c>
      <c r="F166" s="26"/>
      <c r="G166" s="26"/>
      <c r="H166" s="6">
        <f t="shared" si="2"/>
        <v>50600</v>
      </c>
    </row>
    <row r="167" spans="1:8" ht="12.75" hidden="1">
      <c r="A167" s="4"/>
      <c r="B167" s="4"/>
      <c r="C167" s="4" t="s">
        <v>31</v>
      </c>
      <c r="D167" s="5" t="s">
        <v>32</v>
      </c>
      <c r="E167" s="9">
        <f>'19 czerwca'!H163</f>
        <v>22000</v>
      </c>
      <c r="F167" s="26"/>
      <c r="G167" s="26"/>
      <c r="H167" s="6">
        <f t="shared" si="2"/>
        <v>22000</v>
      </c>
    </row>
    <row r="168" spans="1:8" ht="12.75" hidden="1">
      <c r="A168" s="4"/>
      <c r="B168" s="4"/>
      <c r="C168" s="4" t="s">
        <v>22</v>
      </c>
      <c r="D168" s="5" t="s">
        <v>23</v>
      </c>
      <c r="E168" s="9">
        <f>'19 czerwca'!H164</f>
        <v>30000</v>
      </c>
      <c r="F168" s="26"/>
      <c r="G168" s="26"/>
      <c r="H168" s="6">
        <f t="shared" si="2"/>
        <v>30000</v>
      </c>
    </row>
    <row r="169" spans="1:8" ht="12.75" hidden="1">
      <c r="A169" s="4"/>
      <c r="B169" s="4"/>
      <c r="C169" s="4" t="s">
        <v>68</v>
      </c>
      <c r="D169" s="5" t="s">
        <v>69</v>
      </c>
      <c r="E169" s="9">
        <f>'19 czerwca'!H165</f>
        <v>1000</v>
      </c>
      <c r="F169" s="26"/>
      <c r="G169" s="26"/>
      <c r="H169" s="6">
        <f t="shared" si="2"/>
        <v>1000</v>
      </c>
    </row>
    <row r="170" spans="1:8" ht="12.75" hidden="1">
      <c r="A170" s="4"/>
      <c r="B170" s="4"/>
      <c r="C170" s="4" t="s">
        <v>14</v>
      </c>
      <c r="D170" s="5" t="s">
        <v>15</v>
      </c>
      <c r="E170" s="9">
        <f>'19 czerwca'!H166</f>
        <v>22200</v>
      </c>
      <c r="F170" s="26"/>
      <c r="G170" s="26"/>
      <c r="H170" s="6">
        <f t="shared" si="2"/>
        <v>22200</v>
      </c>
    </row>
    <row r="171" spans="1:8" ht="25.5" hidden="1">
      <c r="A171" s="4"/>
      <c r="B171" s="4"/>
      <c r="C171" s="4" t="s">
        <v>70</v>
      </c>
      <c r="D171" s="5" t="s">
        <v>71</v>
      </c>
      <c r="E171" s="9">
        <f>'19 czerwca'!H167</f>
        <v>1600</v>
      </c>
      <c r="F171" s="26"/>
      <c r="G171" s="26"/>
      <c r="H171" s="6">
        <f t="shared" si="2"/>
        <v>1600</v>
      </c>
    </row>
    <row r="172" spans="1:8" ht="38.25" hidden="1">
      <c r="A172" s="4"/>
      <c r="B172" s="4"/>
      <c r="C172" s="4" t="s">
        <v>74</v>
      </c>
      <c r="D172" s="5" t="s">
        <v>75</v>
      </c>
      <c r="E172" s="9">
        <f>'19 czerwca'!H168</f>
        <v>2900</v>
      </c>
      <c r="F172" s="26"/>
      <c r="G172" s="26"/>
      <c r="H172" s="6">
        <f t="shared" si="2"/>
        <v>2900</v>
      </c>
    </row>
    <row r="173" spans="1:8" ht="12.75" hidden="1">
      <c r="A173" s="4"/>
      <c r="B173" s="4"/>
      <c r="C173" s="4" t="s">
        <v>47</v>
      </c>
      <c r="D173" s="5" t="s">
        <v>48</v>
      </c>
      <c r="E173" s="9">
        <f>'19 czerwca'!H169</f>
        <v>1750</v>
      </c>
      <c r="F173" s="26"/>
      <c r="G173" s="26"/>
      <c r="H173" s="6">
        <f t="shared" si="2"/>
        <v>1750</v>
      </c>
    </row>
    <row r="174" spans="1:8" ht="12.75" hidden="1">
      <c r="A174" s="4"/>
      <c r="B174" s="4"/>
      <c r="C174" s="4" t="s">
        <v>80</v>
      </c>
      <c r="D174" s="5" t="s">
        <v>81</v>
      </c>
      <c r="E174" s="9">
        <f>'19 czerwca'!H170</f>
        <v>4800</v>
      </c>
      <c r="F174" s="26"/>
      <c r="G174" s="26"/>
      <c r="H174" s="6">
        <f t="shared" si="2"/>
        <v>4800</v>
      </c>
    </row>
    <row r="175" spans="1:8" ht="25.5" hidden="1">
      <c r="A175" s="4"/>
      <c r="B175" s="4"/>
      <c r="C175" s="4" t="s">
        <v>49</v>
      </c>
      <c r="D175" s="5" t="s">
        <v>50</v>
      </c>
      <c r="E175" s="9">
        <f>'19 czerwca'!H171</f>
        <v>55891</v>
      </c>
      <c r="F175" s="26"/>
      <c r="G175" s="26"/>
      <c r="H175" s="6">
        <f t="shared" si="2"/>
        <v>55891</v>
      </c>
    </row>
    <row r="176" spans="1:8" ht="38.25" hidden="1">
      <c r="A176" s="4"/>
      <c r="B176" s="4"/>
      <c r="C176" s="4" t="s">
        <v>82</v>
      </c>
      <c r="D176" s="5" t="s">
        <v>83</v>
      </c>
      <c r="E176" s="9">
        <f>'19 czerwca'!H172</f>
        <v>1600</v>
      </c>
      <c r="F176" s="26"/>
      <c r="G176" s="26"/>
      <c r="H176" s="6">
        <f t="shared" si="2"/>
        <v>1600</v>
      </c>
    </row>
    <row r="177" spans="1:8" ht="25.5" hidden="1">
      <c r="A177" s="4"/>
      <c r="B177" s="4"/>
      <c r="C177" s="4" t="s">
        <v>84</v>
      </c>
      <c r="D177" s="5" t="s">
        <v>85</v>
      </c>
      <c r="E177" s="9">
        <f>'19 czerwca'!H173</f>
        <v>1500</v>
      </c>
      <c r="F177" s="26"/>
      <c r="G177" s="26"/>
      <c r="H177" s="6">
        <f t="shared" si="2"/>
        <v>1500</v>
      </c>
    </row>
    <row r="178" spans="1:8" ht="12.75" hidden="1">
      <c r="A178" s="4"/>
      <c r="B178" s="4" t="s">
        <v>131</v>
      </c>
      <c r="C178" s="4"/>
      <c r="D178" s="5" t="s">
        <v>132</v>
      </c>
      <c r="E178" s="9">
        <f>'19 czerwca'!H174</f>
        <v>332136</v>
      </c>
      <c r="F178" s="6">
        <f>SUM(F179:F190)</f>
        <v>0</v>
      </c>
      <c r="G178" s="6">
        <f>SUM(G179:G190)</f>
        <v>0</v>
      </c>
      <c r="H178" s="6">
        <f t="shared" si="2"/>
        <v>332136</v>
      </c>
    </row>
    <row r="179" spans="1:8" ht="25.5" hidden="1">
      <c r="A179" s="4"/>
      <c r="B179" s="4"/>
      <c r="C179" s="4" t="s">
        <v>59</v>
      </c>
      <c r="D179" s="5" t="s">
        <v>60</v>
      </c>
      <c r="E179" s="9">
        <f>'19 czerwca'!H175</f>
        <v>12</v>
      </c>
      <c r="F179" s="26"/>
      <c r="G179" s="26"/>
      <c r="H179" s="6">
        <f t="shared" si="2"/>
        <v>12</v>
      </c>
    </row>
    <row r="180" spans="1:8" ht="25.5" hidden="1">
      <c r="A180" s="4"/>
      <c r="B180" s="4"/>
      <c r="C180" s="4" t="s">
        <v>39</v>
      </c>
      <c r="D180" s="5" t="s">
        <v>40</v>
      </c>
      <c r="E180" s="9">
        <f>'19 czerwca'!H176</f>
        <v>38000</v>
      </c>
      <c r="F180" s="26"/>
      <c r="G180" s="26"/>
      <c r="H180" s="6">
        <f t="shared" si="2"/>
        <v>38000</v>
      </c>
    </row>
    <row r="181" spans="1:8" ht="12.75" hidden="1">
      <c r="A181" s="4"/>
      <c r="B181" s="4"/>
      <c r="C181" s="4" t="s">
        <v>41</v>
      </c>
      <c r="D181" s="5" t="s">
        <v>42</v>
      </c>
      <c r="E181" s="9">
        <f>'19 czerwca'!H177</f>
        <v>3077</v>
      </c>
      <c r="F181" s="26"/>
      <c r="G181" s="26"/>
      <c r="H181" s="6">
        <f t="shared" si="2"/>
        <v>3077</v>
      </c>
    </row>
    <row r="182" spans="1:8" ht="25.5" hidden="1">
      <c r="A182" s="4"/>
      <c r="B182" s="4"/>
      <c r="C182" s="4" t="s">
        <v>43</v>
      </c>
      <c r="D182" s="5" t="s">
        <v>44</v>
      </c>
      <c r="E182" s="9">
        <f>'19 czerwca'!H178</f>
        <v>6600</v>
      </c>
      <c r="F182" s="26"/>
      <c r="G182" s="26"/>
      <c r="H182" s="6">
        <f t="shared" si="2"/>
        <v>6600</v>
      </c>
    </row>
    <row r="183" spans="1:8" ht="12.75" hidden="1">
      <c r="A183" s="4"/>
      <c r="B183" s="4"/>
      <c r="C183" s="4" t="s">
        <v>45</v>
      </c>
      <c r="D183" s="5" t="s">
        <v>46</v>
      </c>
      <c r="E183" s="9">
        <f>'19 czerwca'!H179</f>
        <v>1010</v>
      </c>
      <c r="F183" s="26"/>
      <c r="G183" s="26"/>
      <c r="H183" s="6">
        <f t="shared" si="2"/>
        <v>1010</v>
      </c>
    </row>
    <row r="184" spans="1:8" ht="12.75" hidden="1">
      <c r="A184" s="4"/>
      <c r="B184" s="4"/>
      <c r="C184" s="4" t="s">
        <v>12</v>
      </c>
      <c r="D184" s="5" t="s">
        <v>65</v>
      </c>
      <c r="E184" s="9">
        <f>'19 czerwca'!H180</f>
        <v>40000</v>
      </c>
      <c r="F184" s="26"/>
      <c r="G184" s="26"/>
      <c r="H184" s="6">
        <f t="shared" si="2"/>
        <v>40000</v>
      </c>
    </row>
    <row r="185" spans="1:8" ht="12.75" hidden="1">
      <c r="A185" s="4"/>
      <c r="B185" s="4"/>
      <c r="C185" s="4" t="s">
        <v>68</v>
      </c>
      <c r="D185" s="5" t="s">
        <v>69</v>
      </c>
      <c r="E185" s="9">
        <f>'19 czerwca'!H181</f>
        <v>130</v>
      </c>
      <c r="F185" s="26"/>
      <c r="G185" s="26"/>
      <c r="H185" s="6">
        <f t="shared" si="2"/>
        <v>130</v>
      </c>
    </row>
    <row r="186" spans="1:8" ht="12.75" hidden="1">
      <c r="A186" s="4"/>
      <c r="B186" s="4"/>
      <c r="C186" s="4" t="s">
        <v>14</v>
      </c>
      <c r="D186" s="5" t="s">
        <v>15</v>
      </c>
      <c r="E186" s="9">
        <f>'19 czerwca'!H182</f>
        <v>240000</v>
      </c>
      <c r="F186" s="26"/>
      <c r="G186" s="26"/>
      <c r="H186" s="6">
        <f t="shared" si="2"/>
        <v>240000</v>
      </c>
    </row>
    <row r="187" spans="1:8" ht="38.25" hidden="1">
      <c r="A187" s="4"/>
      <c r="B187" s="4"/>
      <c r="C187" s="4" t="s">
        <v>72</v>
      </c>
      <c r="D187" s="5" t="s">
        <v>73</v>
      </c>
      <c r="E187" s="9">
        <f>'19 czerwca'!H183</f>
        <v>600</v>
      </c>
      <c r="F187" s="26"/>
      <c r="G187" s="26"/>
      <c r="H187" s="6">
        <f t="shared" si="2"/>
        <v>600</v>
      </c>
    </row>
    <row r="188" spans="1:8" ht="12.75" hidden="1">
      <c r="A188" s="4"/>
      <c r="B188" s="4"/>
      <c r="C188" s="4" t="s">
        <v>47</v>
      </c>
      <c r="D188" s="5" t="s">
        <v>133</v>
      </c>
      <c r="E188" s="9">
        <f>'19 czerwca'!H184</f>
        <v>200</v>
      </c>
      <c r="F188" s="26"/>
      <c r="G188" s="26"/>
      <c r="H188" s="6">
        <f t="shared" si="2"/>
        <v>200</v>
      </c>
    </row>
    <row r="189" spans="1:8" ht="12.75" hidden="1">
      <c r="A189" s="4"/>
      <c r="B189" s="4"/>
      <c r="C189" s="4" t="s">
        <v>80</v>
      </c>
      <c r="D189" s="5" t="s">
        <v>81</v>
      </c>
      <c r="E189" s="9">
        <f>'19 czerwca'!H185</f>
        <v>1600</v>
      </c>
      <c r="F189" s="26"/>
      <c r="G189" s="26"/>
      <c r="H189" s="6">
        <f t="shared" si="2"/>
        <v>1600</v>
      </c>
    </row>
    <row r="190" spans="1:8" ht="25.5" hidden="1">
      <c r="A190" s="4"/>
      <c r="B190" s="4"/>
      <c r="C190" s="4" t="s">
        <v>49</v>
      </c>
      <c r="D190" s="5" t="s">
        <v>50</v>
      </c>
      <c r="E190" s="9">
        <f>'19 czerwca'!H186</f>
        <v>907</v>
      </c>
      <c r="F190" s="26"/>
      <c r="G190" s="26"/>
      <c r="H190" s="6">
        <f t="shared" si="2"/>
        <v>907</v>
      </c>
    </row>
    <row r="191" spans="1:8" ht="25.5" hidden="1">
      <c r="A191" s="4"/>
      <c r="B191" s="4" t="s">
        <v>134</v>
      </c>
      <c r="C191" s="4"/>
      <c r="D191" s="5" t="s">
        <v>135</v>
      </c>
      <c r="E191" s="9">
        <f>'19 czerwca'!H187</f>
        <v>271409</v>
      </c>
      <c r="F191" s="6">
        <f>SUM(F192:F208)</f>
        <v>0</v>
      </c>
      <c r="G191" s="6">
        <f>SUM(G192:G208)</f>
        <v>0</v>
      </c>
      <c r="H191" s="6">
        <f t="shared" si="2"/>
        <v>271409</v>
      </c>
    </row>
    <row r="192" spans="1:8" ht="25.5" hidden="1">
      <c r="A192" s="4"/>
      <c r="B192" s="4"/>
      <c r="C192" s="4" t="s">
        <v>59</v>
      </c>
      <c r="D192" s="5" t="s">
        <v>60</v>
      </c>
      <c r="E192" s="9">
        <f>'19 czerwca'!H188</f>
        <v>24</v>
      </c>
      <c r="F192" s="26"/>
      <c r="G192" s="26"/>
      <c r="H192" s="6">
        <f t="shared" si="2"/>
        <v>24</v>
      </c>
    </row>
    <row r="193" spans="1:8" ht="25.5" hidden="1">
      <c r="A193" s="4"/>
      <c r="B193" s="4"/>
      <c r="C193" s="4" t="s">
        <v>39</v>
      </c>
      <c r="D193" s="5" t="s">
        <v>40</v>
      </c>
      <c r="E193" s="9">
        <f>'19 czerwca'!H189</f>
        <v>187000</v>
      </c>
      <c r="F193" s="26"/>
      <c r="G193" s="26"/>
      <c r="H193" s="6">
        <f t="shared" si="2"/>
        <v>187000</v>
      </c>
    </row>
    <row r="194" spans="1:8" ht="12.75" hidden="1">
      <c r="A194" s="4"/>
      <c r="B194" s="4"/>
      <c r="C194" s="4" t="s">
        <v>41</v>
      </c>
      <c r="D194" s="5" t="s">
        <v>42</v>
      </c>
      <c r="E194" s="9">
        <f>'19 czerwca'!H190</f>
        <v>13700</v>
      </c>
      <c r="F194" s="26"/>
      <c r="G194" s="26"/>
      <c r="H194" s="6">
        <f t="shared" si="2"/>
        <v>13700</v>
      </c>
    </row>
    <row r="195" spans="1:8" ht="25.5" hidden="1">
      <c r="A195" s="4"/>
      <c r="B195" s="4"/>
      <c r="C195" s="4" t="s">
        <v>43</v>
      </c>
      <c r="D195" s="5" t="s">
        <v>44</v>
      </c>
      <c r="E195" s="9">
        <f>'19 czerwca'!H191</f>
        <v>31200</v>
      </c>
      <c r="F195" s="26"/>
      <c r="G195" s="26"/>
      <c r="H195" s="6">
        <f t="shared" si="2"/>
        <v>31200</v>
      </c>
    </row>
    <row r="196" spans="1:8" ht="12.75" hidden="1">
      <c r="A196" s="4"/>
      <c r="B196" s="4"/>
      <c r="C196" s="4" t="s">
        <v>45</v>
      </c>
      <c r="D196" s="5" t="s">
        <v>46</v>
      </c>
      <c r="E196" s="9">
        <f>'19 czerwca'!H192</f>
        <v>4752</v>
      </c>
      <c r="F196" s="26"/>
      <c r="G196" s="26"/>
      <c r="H196" s="6">
        <f t="shared" si="2"/>
        <v>4752</v>
      </c>
    </row>
    <row r="197" spans="1:8" ht="12.75" hidden="1">
      <c r="A197" s="4"/>
      <c r="B197" s="4"/>
      <c r="C197" s="4" t="s">
        <v>12</v>
      </c>
      <c r="D197" s="5" t="s">
        <v>65</v>
      </c>
      <c r="E197" s="9">
        <f>'19 czerwca'!H193</f>
        <v>9500</v>
      </c>
      <c r="F197" s="26"/>
      <c r="G197" s="26"/>
      <c r="H197" s="6">
        <f t="shared" si="2"/>
        <v>9500</v>
      </c>
    </row>
    <row r="198" spans="1:8" ht="12.75" hidden="1">
      <c r="A198" s="4"/>
      <c r="B198" s="4"/>
      <c r="C198" s="4" t="s">
        <v>68</v>
      </c>
      <c r="D198" s="5" t="s">
        <v>69</v>
      </c>
      <c r="E198" s="9">
        <f>'19 czerwca'!H194</f>
        <v>200</v>
      </c>
      <c r="F198" s="26"/>
      <c r="G198" s="26"/>
      <c r="H198" s="6">
        <f t="shared" si="2"/>
        <v>200</v>
      </c>
    </row>
    <row r="199" spans="1:8" ht="12.75" hidden="1">
      <c r="A199" s="4"/>
      <c r="B199" s="4"/>
      <c r="C199" s="4" t="s">
        <v>14</v>
      </c>
      <c r="D199" s="5" t="s">
        <v>15</v>
      </c>
      <c r="E199" s="9">
        <f>'19 czerwca'!H195</f>
        <v>3500</v>
      </c>
      <c r="F199" s="26"/>
      <c r="G199" s="26"/>
      <c r="H199" s="6">
        <f t="shared" si="2"/>
        <v>3500</v>
      </c>
    </row>
    <row r="200" spans="1:8" ht="25.5" hidden="1">
      <c r="A200" s="4"/>
      <c r="B200" s="4"/>
      <c r="C200" s="4" t="s">
        <v>70</v>
      </c>
      <c r="D200" s="5" t="s">
        <v>71</v>
      </c>
      <c r="E200" s="9">
        <f>'19 czerwca'!H196</f>
        <v>1800</v>
      </c>
      <c r="F200" s="26"/>
      <c r="G200" s="26"/>
      <c r="H200" s="6">
        <f t="shared" si="2"/>
        <v>1800</v>
      </c>
    </row>
    <row r="201" spans="1:8" ht="38.25" hidden="1">
      <c r="A201" s="4"/>
      <c r="B201" s="4"/>
      <c r="C201" s="4" t="s">
        <v>72</v>
      </c>
      <c r="D201" s="5" t="s">
        <v>73</v>
      </c>
      <c r="E201" s="9">
        <f>'19 czerwca'!H197</f>
        <v>2000</v>
      </c>
      <c r="F201" s="26"/>
      <c r="G201" s="26"/>
      <c r="H201" s="6">
        <f t="shared" si="2"/>
        <v>2000</v>
      </c>
    </row>
    <row r="202" spans="1:8" ht="38.25" hidden="1">
      <c r="A202" s="4"/>
      <c r="B202" s="4"/>
      <c r="C202" s="4" t="s">
        <v>74</v>
      </c>
      <c r="D202" s="5" t="s">
        <v>75</v>
      </c>
      <c r="E202" s="9">
        <f>'19 czerwca'!H198</f>
        <v>3500</v>
      </c>
      <c r="F202" s="26"/>
      <c r="G202" s="26"/>
      <c r="H202" s="6">
        <f t="shared" si="2"/>
        <v>3500</v>
      </c>
    </row>
    <row r="203" spans="1:8" ht="12.75" hidden="1">
      <c r="A203" s="4"/>
      <c r="B203" s="4"/>
      <c r="C203" s="4" t="s">
        <v>47</v>
      </c>
      <c r="D203" s="5" t="s">
        <v>48</v>
      </c>
      <c r="E203" s="9">
        <f>'19 czerwca'!H199</f>
        <v>2500</v>
      </c>
      <c r="F203" s="26"/>
      <c r="G203" s="26"/>
      <c r="H203" s="6">
        <f t="shared" si="2"/>
        <v>2500</v>
      </c>
    </row>
    <row r="204" spans="1:8" ht="25.5" hidden="1">
      <c r="A204" s="4"/>
      <c r="B204" s="4"/>
      <c r="C204" s="4" t="s">
        <v>49</v>
      </c>
      <c r="D204" s="5" t="s">
        <v>50</v>
      </c>
      <c r="E204" s="9">
        <f>'19 czerwca'!H200</f>
        <v>4533</v>
      </c>
      <c r="F204" s="26"/>
      <c r="G204" s="26"/>
      <c r="H204" s="6">
        <f t="shared" si="2"/>
        <v>4533</v>
      </c>
    </row>
    <row r="205" spans="1:8" ht="38.25" hidden="1">
      <c r="A205" s="4"/>
      <c r="B205" s="4"/>
      <c r="C205" s="4" t="s">
        <v>51</v>
      </c>
      <c r="D205" s="5" t="s">
        <v>52</v>
      </c>
      <c r="E205" s="9">
        <f>'19 czerwca'!H201</f>
        <v>1000</v>
      </c>
      <c r="F205" s="26"/>
      <c r="G205" s="26"/>
      <c r="H205" s="6">
        <f t="shared" si="2"/>
        <v>1000</v>
      </c>
    </row>
    <row r="206" spans="1:8" ht="38.25" hidden="1">
      <c r="A206" s="4"/>
      <c r="B206" s="4"/>
      <c r="C206" s="4" t="s">
        <v>82</v>
      </c>
      <c r="D206" s="5" t="s">
        <v>83</v>
      </c>
      <c r="E206" s="9">
        <f>'19 czerwca'!H202</f>
        <v>1200</v>
      </c>
      <c r="F206" s="26"/>
      <c r="G206" s="26"/>
      <c r="H206" s="6">
        <f t="shared" si="2"/>
        <v>1200</v>
      </c>
    </row>
    <row r="207" spans="1:8" ht="25.5" hidden="1">
      <c r="A207" s="4"/>
      <c r="B207" s="4"/>
      <c r="C207" s="4" t="s">
        <v>84</v>
      </c>
      <c r="D207" s="5" t="s">
        <v>85</v>
      </c>
      <c r="E207" s="9">
        <f>'19 czerwca'!H203</f>
        <v>5000</v>
      </c>
      <c r="F207" s="26"/>
      <c r="G207" s="26"/>
      <c r="H207" s="6">
        <f t="shared" si="2"/>
        <v>5000</v>
      </c>
    </row>
    <row r="208" spans="1:8" ht="25.5" hidden="1">
      <c r="A208" s="4"/>
      <c r="B208" s="4"/>
      <c r="C208" s="4" t="s">
        <v>86</v>
      </c>
      <c r="D208" s="5" t="s">
        <v>136</v>
      </c>
      <c r="E208" s="9">
        <f>'19 czerwca'!H204</f>
        <v>0</v>
      </c>
      <c r="F208" s="26"/>
      <c r="G208" s="26"/>
      <c r="H208" s="6">
        <f t="shared" si="2"/>
        <v>0</v>
      </c>
    </row>
    <row r="209" spans="1:8" ht="25.5" hidden="1">
      <c r="A209" s="4"/>
      <c r="B209" s="4" t="s">
        <v>137</v>
      </c>
      <c r="C209" s="4"/>
      <c r="D209" s="5" t="s">
        <v>138</v>
      </c>
      <c r="E209" s="9">
        <f>'19 czerwca'!H205</f>
        <v>27790</v>
      </c>
      <c r="F209" s="6">
        <f>SUM(F210:F211)</f>
        <v>0</v>
      </c>
      <c r="G209" s="6">
        <f>SUM(G210:G211)</f>
        <v>0</v>
      </c>
      <c r="H209" s="6">
        <f t="shared" si="2"/>
        <v>27790</v>
      </c>
    </row>
    <row r="210" spans="1:8" ht="12.75" hidden="1">
      <c r="A210" s="4"/>
      <c r="B210" s="4"/>
      <c r="C210" s="4" t="s">
        <v>14</v>
      </c>
      <c r="D210" s="5" t="s">
        <v>139</v>
      </c>
      <c r="E210" s="9">
        <f>'19 czerwca'!H206</f>
        <v>24200</v>
      </c>
      <c r="F210" s="26"/>
      <c r="G210" s="26"/>
      <c r="H210" s="6">
        <f t="shared" si="2"/>
        <v>24200</v>
      </c>
    </row>
    <row r="211" spans="1:8" ht="12.75" hidden="1">
      <c r="A211" s="4"/>
      <c r="B211" s="4"/>
      <c r="C211" s="4" t="s">
        <v>47</v>
      </c>
      <c r="D211" s="5" t="s">
        <v>48</v>
      </c>
      <c r="E211" s="9">
        <f>'19 czerwca'!H207</f>
        <v>3590</v>
      </c>
      <c r="F211" s="26"/>
      <c r="G211" s="26"/>
      <c r="H211" s="6">
        <f t="shared" si="2"/>
        <v>3590</v>
      </c>
    </row>
    <row r="212" spans="1:8" ht="12.75" hidden="1">
      <c r="A212" s="4"/>
      <c r="B212" s="4" t="s">
        <v>140</v>
      </c>
      <c r="C212" s="4"/>
      <c r="D212" s="5" t="s">
        <v>141</v>
      </c>
      <c r="E212" s="9">
        <f>'19 czerwca'!H208</f>
        <v>120964</v>
      </c>
      <c r="F212" s="6">
        <f>SUM(F213:F218)</f>
        <v>0</v>
      </c>
      <c r="G212" s="6">
        <f>SUM(G213:G218)</f>
        <v>0</v>
      </c>
      <c r="H212" s="6">
        <f t="shared" si="2"/>
        <v>120964</v>
      </c>
    </row>
    <row r="213" spans="1:8" ht="25.5" hidden="1">
      <c r="A213" s="4"/>
      <c r="B213" s="4"/>
      <c r="C213" s="4" t="s">
        <v>59</v>
      </c>
      <c r="D213" s="5" t="s">
        <v>60</v>
      </c>
      <c r="E213" s="9">
        <f>'19 czerwca'!H209</f>
        <v>60</v>
      </c>
      <c r="F213" s="26"/>
      <c r="G213" s="26"/>
      <c r="H213" s="6">
        <f aca="true" t="shared" si="3" ref="H213:H278">E213-F213+G213</f>
        <v>60</v>
      </c>
    </row>
    <row r="214" spans="1:8" ht="25.5" hidden="1">
      <c r="A214" s="4"/>
      <c r="B214" s="4"/>
      <c r="C214" s="4" t="s">
        <v>39</v>
      </c>
      <c r="D214" s="5" t="s">
        <v>40</v>
      </c>
      <c r="E214" s="9">
        <f>'19 czerwca'!H210</f>
        <v>91980</v>
      </c>
      <c r="F214" s="26"/>
      <c r="G214" s="26"/>
      <c r="H214" s="6">
        <f t="shared" si="3"/>
        <v>91980</v>
      </c>
    </row>
    <row r="215" spans="1:8" ht="12.75" hidden="1">
      <c r="A215" s="4"/>
      <c r="B215" s="4"/>
      <c r="C215" s="4" t="s">
        <v>41</v>
      </c>
      <c r="D215" s="5" t="s">
        <v>42</v>
      </c>
      <c r="E215" s="9">
        <f>'19 czerwca'!H211</f>
        <v>6691</v>
      </c>
      <c r="F215" s="26"/>
      <c r="G215" s="26"/>
      <c r="H215" s="6">
        <f t="shared" si="3"/>
        <v>6691</v>
      </c>
    </row>
    <row r="216" spans="1:8" ht="25.5" hidden="1">
      <c r="A216" s="4"/>
      <c r="B216" s="4"/>
      <c r="C216" s="4" t="s">
        <v>142</v>
      </c>
      <c r="D216" s="5" t="s">
        <v>44</v>
      </c>
      <c r="E216" s="9">
        <f>'19 czerwca'!H212</f>
        <v>15257</v>
      </c>
      <c r="F216" s="26"/>
      <c r="G216" s="26"/>
      <c r="H216" s="6">
        <f t="shared" si="3"/>
        <v>15257</v>
      </c>
    </row>
    <row r="217" spans="1:8" ht="12.75" hidden="1">
      <c r="A217" s="4"/>
      <c r="B217" s="4"/>
      <c r="C217" s="4" t="s">
        <v>45</v>
      </c>
      <c r="D217" s="5" t="s">
        <v>46</v>
      </c>
      <c r="E217" s="9">
        <f>'19 czerwca'!H213</f>
        <v>2443</v>
      </c>
      <c r="F217" s="26"/>
      <c r="G217" s="26"/>
      <c r="H217" s="6">
        <f t="shared" si="3"/>
        <v>2443</v>
      </c>
    </row>
    <row r="218" spans="1:8" ht="25.5" hidden="1">
      <c r="A218" s="4"/>
      <c r="B218" s="4"/>
      <c r="C218" s="4" t="s">
        <v>49</v>
      </c>
      <c r="D218" s="5" t="s">
        <v>50</v>
      </c>
      <c r="E218" s="9">
        <f>'19 czerwca'!H214</f>
        <v>4533</v>
      </c>
      <c r="F218" s="26"/>
      <c r="G218" s="26"/>
      <c r="H218" s="6">
        <f t="shared" si="3"/>
        <v>4533</v>
      </c>
    </row>
    <row r="219" spans="1:8" ht="12.75" hidden="1">
      <c r="A219" s="4"/>
      <c r="B219" s="4" t="s">
        <v>143</v>
      </c>
      <c r="C219" s="4"/>
      <c r="D219" s="5" t="s">
        <v>11</v>
      </c>
      <c r="E219" s="9">
        <f>'19 czerwca'!H215</f>
        <v>38458</v>
      </c>
      <c r="F219" s="6">
        <f>SUM(F220:F221)</f>
        <v>0</v>
      </c>
      <c r="G219" s="6">
        <f>SUM(G220:G221)</f>
        <v>0</v>
      </c>
      <c r="H219" s="6">
        <f t="shared" si="3"/>
        <v>38458</v>
      </c>
    </row>
    <row r="220" spans="1:8" ht="25.5" hidden="1">
      <c r="A220" s="4"/>
      <c r="B220" s="4"/>
      <c r="C220" s="4" t="s">
        <v>55</v>
      </c>
      <c r="D220" s="5" t="s">
        <v>144</v>
      </c>
      <c r="E220" s="9">
        <f>'19 czerwca'!H216</f>
        <v>8081</v>
      </c>
      <c r="F220" s="26"/>
      <c r="G220" s="26"/>
      <c r="H220" s="6">
        <f t="shared" si="3"/>
        <v>8081</v>
      </c>
    </row>
    <row r="221" spans="1:8" ht="25.5" hidden="1">
      <c r="A221" s="4"/>
      <c r="B221" s="4"/>
      <c r="C221" s="4" t="s">
        <v>49</v>
      </c>
      <c r="D221" s="5" t="s">
        <v>50</v>
      </c>
      <c r="E221" s="9">
        <f>'19 czerwca'!H217</f>
        <v>30377</v>
      </c>
      <c r="F221" s="26"/>
      <c r="G221" s="26"/>
      <c r="H221" s="6">
        <f t="shared" si="3"/>
        <v>30377</v>
      </c>
    </row>
    <row r="222" spans="1:8" ht="12.75" hidden="1">
      <c r="A222" s="7" t="s">
        <v>145</v>
      </c>
      <c r="B222" s="4"/>
      <c r="C222" s="4"/>
      <c r="D222" s="8" t="s">
        <v>146</v>
      </c>
      <c r="E222" s="9">
        <f>'19 czerwca'!H218</f>
        <v>84145</v>
      </c>
      <c r="F222" s="9">
        <f>SUM(F225)</f>
        <v>0</v>
      </c>
      <c r="G222" s="9">
        <f>SUM(G225)</f>
        <v>0</v>
      </c>
      <c r="H222" s="9">
        <f t="shared" si="3"/>
        <v>84145</v>
      </c>
    </row>
    <row r="223" spans="1:8" ht="12.75" hidden="1">
      <c r="A223" s="7"/>
      <c r="B223" s="4" t="s">
        <v>228</v>
      </c>
      <c r="C223" s="4"/>
      <c r="D223" s="8" t="s">
        <v>229</v>
      </c>
      <c r="E223" s="9">
        <f>'19 czerwca'!H219</f>
        <v>30000</v>
      </c>
      <c r="F223" s="9">
        <f>F224</f>
        <v>0</v>
      </c>
      <c r="G223" s="9">
        <f>G224</f>
        <v>0</v>
      </c>
      <c r="H223" s="9">
        <f t="shared" si="3"/>
        <v>30000</v>
      </c>
    </row>
    <row r="224" spans="1:8" ht="25.5" hidden="1">
      <c r="A224" s="7"/>
      <c r="B224" s="4"/>
      <c r="C224" s="4" t="s">
        <v>4</v>
      </c>
      <c r="D224" s="5" t="s">
        <v>5</v>
      </c>
      <c r="E224" s="9">
        <f>'19 czerwca'!H220</f>
        <v>30000</v>
      </c>
      <c r="F224" s="9"/>
      <c r="G224" s="9"/>
      <c r="H224" s="9">
        <f t="shared" si="3"/>
        <v>30000</v>
      </c>
    </row>
    <row r="225" spans="1:8" ht="12.75" hidden="1">
      <c r="A225" s="4"/>
      <c r="B225" s="4" t="s">
        <v>147</v>
      </c>
      <c r="C225" s="4"/>
      <c r="D225" s="5" t="s">
        <v>148</v>
      </c>
      <c r="E225" s="9">
        <f>'19 czerwca'!H221</f>
        <v>54145</v>
      </c>
      <c r="F225" s="6">
        <f>SUM(F226:F229)</f>
        <v>0</v>
      </c>
      <c r="G225" s="6">
        <f>SUM(G226:G229)</f>
        <v>0</v>
      </c>
      <c r="H225" s="6">
        <f t="shared" si="3"/>
        <v>54145</v>
      </c>
    </row>
    <row r="226" spans="1:8" ht="12.75" hidden="1">
      <c r="A226" s="4"/>
      <c r="B226" s="4"/>
      <c r="C226" s="4" t="s">
        <v>63</v>
      </c>
      <c r="D226" s="5" t="s">
        <v>64</v>
      </c>
      <c r="E226" s="9">
        <f>'19 czerwca'!H222</f>
        <v>12600</v>
      </c>
      <c r="F226" s="26"/>
      <c r="G226" s="26"/>
      <c r="H226" s="6">
        <f t="shared" si="3"/>
        <v>12600</v>
      </c>
    </row>
    <row r="227" spans="1:8" ht="12.75" hidden="1">
      <c r="A227" s="4"/>
      <c r="B227" s="4"/>
      <c r="C227" s="4" t="s">
        <v>12</v>
      </c>
      <c r="D227" s="5" t="s">
        <v>65</v>
      </c>
      <c r="E227" s="9">
        <f>'19 czerwca'!H223</f>
        <v>19125</v>
      </c>
      <c r="F227" s="26"/>
      <c r="G227" s="26"/>
      <c r="H227" s="6">
        <f t="shared" si="3"/>
        <v>19125</v>
      </c>
    </row>
    <row r="228" spans="1:8" ht="12.75" hidden="1">
      <c r="A228" s="4"/>
      <c r="B228" s="4"/>
      <c r="C228" s="4" t="s">
        <v>14</v>
      </c>
      <c r="D228" s="5" t="s">
        <v>15</v>
      </c>
      <c r="E228" s="9">
        <f>'19 czerwca'!H224</f>
        <v>21920</v>
      </c>
      <c r="F228" s="26"/>
      <c r="G228" s="26"/>
      <c r="H228" s="6">
        <f t="shared" si="3"/>
        <v>21920</v>
      </c>
    </row>
    <row r="229" spans="1:8" ht="12.75" hidden="1">
      <c r="A229" s="4"/>
      <c r="B229" s="4"/>
      <c r="C229" s="4" t="s">
        <v>47</v>
      </c>
      <c r="D229" s="5" t="s">
        <v>48</v>
      </c>
      <c r="E229" s="9">
        <f>'19 czerwca'!H225</f>
        <v>500</v>
      </c>
      <c r="F229" s="26"/>
      <c r="G229" s="26"/>
      <c r="H229" s="6">
        <f t="shared" si="3"/>
        <v>500</v>
      </c>
    </row>
    <row r="230" spans="1:8" ht="12.75" hidden="1">
      <c r="A230" s="4"/>
      <c r="B230" s="4"/>
      <c r="C230" s="4"/>
      <c r="D230" s="5"/>
      <c r="E230" s="9">
        <f>'19 czerwca'!H226</f>
        <v>0</v>
      </c>
      <c r="F230" s="26"/>
      <c r="G230" s="26"/>
      <c r="H230" s="6">
        <f t="shared" si="3"/>
        <v>0</v>
      </c>
    </row>
    <row r="231" spans="1:8" ht="12.75" hidden="1">
      <c r="A231" s="7" t="s">
        <v>149</v>
      </c>
      <c r="B231" s="7"/>
      <c r="C231" s="7"/>
      <c r="D231" s="8" t="s">
        <v>150</v>
      </c>
      <c r="E231" s="9">
        <f>'19 czerwca'!H227</f>
        <v>2771880</v>
      </c>
      <c r="F231" s="9">
        <f>F232+F248+F250+F252+F254+F258+F275</f>
        <v>0</v>
      </c>
      <c r="G231" s="9">
        <f>G232+G248+G250+G252+G254+G258+G275</f>
        <v>0</v>
      </c>
      <c r="H231" s="9">
        <f t="shared" si="3"/>
        <v>2771880</v>
      </c>
    </row>
    <row r="232" spans="1:8" ht="51" hidden="1">
      <c r="A232" s="4"/>
      <c r="B232" s="4" t="s">
        <v>151</v>
      </c>
      <c r="C232" s="4"/>
      <c r="D232" s="5" t="s">
        <v>152</v>
      </c>
      <c r="E232" s="9">
        <f>'19 czerwca'!H228</f>
        <v>1820000</v>
      </c>
      <c r="F232" s="6">
        <f>SUM(F233:F247)</f>
        <v>0</v>
      </c>
      <c r="G232" s="6">
        <f>SUM(G233:G247)</f>
        <v>0</v>
      </c>
      <c r="H232" s="6">
        <f t="shared" si="3"/>
        <v>1820000</v>
      </c>
    </row>
    <row r="233" spans="1:8" ht="12.75" hidden="1">
      <c r="A233" s="4"/>
      <c r="B233" s="4"/>
      <c r="C233" s="4" t="s">
        <v>153</v>
      </c>
      <c r="D233" s="5" t="s">
        <v>154</v>
      </c>
      <c r="E233" s="9">
        <f>'19 czerwca'!H229</f>
        <v>1765595</v>
      </c>
      <c r="F233" s="26"/>
      <c r="G233" s="26"/>
      <c r="H233" s="6">
        <f t="shared" si="3"/>
        <v>1765595</v>
      </c>
    </row>
    <row r="234" spans="1:8" ht="25.5" hidden="1">
      <c r="A234" s="4"/>
      <c r="B234" s="4"/>
      <c r="C234" s="4" t="s">
        <v>39</v>
      </c>
      <c r="D234" s="5" t="s">
        <v>40</v>
      </c>
      <c r="E234" s="9">
        <f>'19 czerwca'!H230</f>
        <v>30000</v>
      </c>
      <c r="F234" s="26"/>
      <c r="G234" s="26"/>
      <c r="H234" s="6">
        <f t="shared" si="3"/>
        <v>30000</v>
      </c>
    </row>
    <row r="235" spans="1:8" ht="12.75" hidden="1">
      <c r="A235" s="4"/>
      <c r="B235" s="4"/>
      <c r="C235" s="4" t="s">
        <v>41</v>
      </c>
      <c r="D235" s="5" t="s">
        <v>42</v>
      </c>
      <c r="E235" s="9">
        <f>'19 czerwca'!H231</f>
        <v>2110</v>
      </c>
      <c r="F235" s="26"/>
      <c r="G235" s="26"/>
      <c r="H235" s="6">
        <f t="shared" si="3"/>
        <v>2110</v>
      </c>
    </row>
    <row r="236" spans="1:8" ht="25.5" hidden="1">
      <c r="A236" s="4"/>
      <c r="B236" s="4"/>
      <c r="C236" s="4" t="s">
        <v>43</v>
      </c>
      <c r="D236" s="5" t="s">
        <v>44</v>
      </c>
      <c r="E236" s="9">
        <f>'19 czerwca'!H232</f>
        <v>8250</v>
      </c>
      <c r="F236" s="26"/>
      <c r="G236" s="26"/>
      <c r="H236" s="6">
        <f t="shared" si="3"/>
        <v>8250</v>
      </c>
    </row>
    <row r="237" spans="1:8" ht="12.75" hidden="1">
      <c r="A237" s="4"/>
      <c r="B237" s="4"/>
      <c r="C237" s="4" t="s">
        <v>45</v>
      </c>
      <c r="D237" s="5" t="s">
        <v>46</v>
      </c>
      <c r="E237" s="9">
        <f>'19 czerwca'!H233</f>
        <v>815</v>
      </c>
      <c r="F237" s="26"/>
      <c r="G237" s="26"/>
      <c r="H237" s="6">
        <f t="shared" si="3"/>
        <v>815</v>
      </c>
    </row>
    <row r="238" spans="1:8" ht="12.75" hidden="1">
      <c r="A238" s="4"/>
      <c r="B238" s="4"/>
      <c r="C238" s="4" t="s">
        <v>12</v>
      </c>
      <c r="D238" s="5" t="s">
        <v>65</v>
      </c>
      <c r="E238" s="9">
        <f>'19 czerwca'!H234</f>
        <v>4125</v>
      </c>
      <c r="F238" s="26"/>
      <c r="G238" s="26"/>
      <c r="H238" s="6">
        <f t="shared" si="3"/>
        <v>4125</v>
      </c>
    </row>
    <row r="239" spans="1:8" ht="12.75" hidden="1">
      <c r="A239" s="4"/>
      <c r="B239" s="4"/>
      <c r="C239" s="4" t="s">
        <v>68</v>
      </c>
      <c r="D239" s="5" t="s">
        <v>69</v>
      </c>
      <c r="E239" s="9">
        <f>'19 czerwca'!H235</f>
        <v>120</v>
      </c>
      <c r="F239" s="26"/>
      <c r="G239" s="26"/>
      <c r="H239" s="6">
        <f t="shared" si="3"/>
        <v>120</v>
      </c>
    </row>
    <row r="240" spans="1:8" ht="12.75" hidden="1">
      <c r="A240" s="4"/>
      <c r="B240" s="4"/>
      <c r="C240" s="4" t="s">
        <v>14</v>
      </c>
      <c r="D240" s="5" t="s">
        <v>15</v>
      </c>
      <c r="E240" s="9">
        <f>'19 czerwca'!H236</f>
        <v>3000</v>
      </c>
      <c r="F240" s="26"/>
      <c r="G240" s="26"/>
      <c r="H240" s="6">
        <f t="shared" si="3"/>
        <v>3000</v>
      </c>
    </row>
    <row r="241" spans="1:8" ht="38.25" hidden="1">
      <c r="A241" s="4"/>
      <c r="B241" s="4"/>
      <c r="C241" s="4" t="s">
        <v>72</v>
      </c>
      <c r="D241" s="5" t="s">
        <v>73</v>
      </c>
      <c r="E241" s="9">
        <f>'19 czerwca'!H237</f>
        <v>100</v>
      </c>
      <c r="F241" s="26"/>
      <c r="G241" s="26"/>
      <c r="H241" s="6">
        <f t="shared" si="3"/>
        <v>100</v>
      </c>
    </row>
    <row r="242" spans="1:8" ht="38.25" hidden="1">
      <c r="A242" s="4"/>
      <c r="B242" s="4"/>
      <c r="C242" s="4" t="s">
        <v>74</v>
      </c>
      <c r="D242" s="5" t="s">
        <v>75</v>
      </c>
      <c r="E242" s="9">
        <f>'19 czerwca'!H238</f>
        <v>2000</v>
      </c>
      <c r="F242" s="26"/>
      <c r="G242" s="26"/>
      <c r="H242" s="6">
        <f t="shared" si="3"/>
        <v>2000</v>
      </c>
    </row>
    <row r="243" spans="1:8" ht="12.75" hidden="1">
      <c r="A243" s="4"/>
      <c r="B243" s="4"/>
      <c r="C243" s="4" t="s">
        <v>47</v>
      </c>
      <c r="D243" s="5" t="s">
        <v>48</v>
      </c>
      <c r="E243" s="9">
        <f>'19 czerwca'!H239</f>
        <v>400</v>
      </c>
      <c r="F243" s="26"/>
      <c r="G243" s="26"/>
      <c r="H243" s="6">
        <f t="shared" si="3"/>
        <v>400</v>
      </c>
    </row>
    <row r="244" spans="1:8" ht="25.5" hidden="1">
      <c r="A244" s="4"/>
      <c r="B244" s="4"/>
      <c r="C244" s="4" t="s">
        <v>49</v>
      </c>
      <c r="D244" s="5" t="s">
        <v>50</v>
      </c>
      <c r="E244" s="9">
        <f>'19 czerwca'!H240</f>
        <v>1285</v>
      </c>
      <c r="F244" s="26"/>
      <c r="G244" s="26"/>
      <c r="H244" s="6">
        <f t="shared" si="3"/>
        <v>1285</v>
      </c>
    </row>
    <row r="245" spans="1:8" ht="38.25" hidden="1">
      <c r="A245" s="4"/>
      <c r="B245" s="4"/>
      <c r="C245" s="4" t="s">
        <v>51</v>
      </c>
      <c r="D245" s="5" t="s">
        <v>52</v>
      </c>
      <c r="E245" s="9">
        <f>'19 czerwca'!H241</f>
        <v>400</v>
      </c>
      <c r="F245" s="26"/>
      <c r="G245" s="26"/>
      <c r="H245" s="6">
        <f t="shared" si="3"/>
        <v>400</v>
      </c>
    </row>
    <row r="246" spans="1:8" ht="38.25" hidden="1">
      <c r="A246" s="4"/>
      <c r="B246" s="4"/>
      <c r="C246" s="4" t="s">
        <v>82</v>
      </c>
      <c r="D246" s="5" t="s">
        <v>83</v>
      </c>
      <c r="E246" s="9">
        <f>'19 czerwca'!H242</f>
        <v>800</v>
      </c>
      <c r="F246" s="26"/>
      <c r="G246" s="26"/>
      <c r="H246" s="6">
        <f t="shared" si="3"/>
        <v>800</v>
      </c>
    </row>
    <row r="247" spans="1:8" ht="25.5" hidden="1">
      <c r="A247" s="4"/>
      <c r="B247" s="4"/>
      <c r="C247" s="4" t="s">
        <v>84</v>
      </c>
      <c r="D247" s="5" t="s">
        <v>85</v>
      </c>
      <c r="E247" s="9">
        <f>'19 czerwca'!H243</f>
        <v>1000</v>
      </c>
      <c r="F247" s="26"/>
      <c r="G247" s="26"/>
      <c r="H247" s="6">
        <f t="shared" si="3"/>
        <v>1000</v>
      </c>
    </row>
    <row r="248" spans="1:8" ht="63.75" hidden="1">
      <c r="A248" s="4"/>
      <c r="B248" s="4" t="s">
        <v>155</v>
      </c>
      <c r="C248" s="4"/>
      <c r="D248" s="5" t="s">
        <v>156</v>
      </c>
      <c r="E248" s="9">
        <f>'19 czerwca'!H244</f>
        <v>6900</v>
      </c>
      <c r="F248" s="6">
        <f>SUM(F249)</f>
        <v>0</v>
      </c>
      <c r="G248" s="6">
        <f>SUM(G249)</f>
        <v>0</v>
      </c>
      <c r="H248" s="6">
        <f t="shared" si="3"/>
        <v>6900</v>
      </c>
    </row>
    <row r="249" spans="1:8" ht="25.5" hidden="1">
      <c r="A249" s="4"/>
      <c r="B249" s="4"/>
      <c r="C249" s="4" t="s">
        <v>157</v>
      </c>
      <c r="D249" s="5" t="s">
        <v>158</v>
      </c>
      <c r="E249" s="9">
        <f>'19 czerwca'!H245</f>
        <v>6900</v>
      </c>
      <c r="F249" s="26"/>
      <c r="G249" s="26"/>
      <c r="H249" s="6">
        <f t="shared" si="3"/>
        <v>6900</v>
      </c>
    </row>
    <row r="250" spans="1:8" ht="38.25" hidden="1">
      <c r="A250" s="4"/>
      <c r="B250" s="4" t="s">
        <v>159</v>
      </c>
      <c r="C250" s="4"/>
      <c r="D250" s="5" t="s">
        <v>160</v>
      </c>
      <c r="E250" s="9">
        <f>'19 czerwca'!H246</f>
        <v>207500</v>
      </c>
      <c r="F250" s="6">
        <f>SUM(F251)</f>
        <v>0</v>
      </c>
      <c r="G250" s="6">
        <f>SUM(G251)</f>
        <v>0</v>
      </c>
      <c r="H250" s="6">
        <f t="shared" si="3"/>
        <v>207500</v>
      </c>
    </row>
    <row r="251" spans="1:8" ht="12.75" hidden="1">
      <c r="A251" s="4"/>
      <c r="B251" s="4"/>
      <c r="C251" s="4" t="s">
        <v>153</v>
      </c>
      <c r="D251" s="5" t="s">
        <v>154</v>
      </c>
      <c r="E251" s="9">
        <f>'19 czerwca'!H247</f>
        <v>207500</v>
      </c>
      <c r="F251" s="26"/>
      <c r="G251" s="26"/>
      <c r="H251" s="6">
        <f t="shared" si="3"/>
        <v>207500</v>
      </c>
    </row>
    <row r="252" spans="1:8" ht="12.75" hidden="1">
      <c r="A252" s="4"/>
      <c r="B252" s="4" t="s">
        <v>161</v>
      </c>
      <c r="C252" s="4"/>
      <c r="D252" s="5" t="s">
        <v>162</v>
      </c>
      <c r="E252" s="9">
        <f>'19 czerwca'!H248</f>
        <v>80000</v>
      </c>
      <c r="F252" s="6">
        <f>SUM(F253)</f>
        <v>0</v>
      </c>
      <c r="G252" s="6">
        <f>SUM(G253)</f>
        <v>0</v>
      </c>
      <c r="H252" s="6">
        <f t="shared" si="3"/>
        <v>80000</v>
      </c>
    </row>
    <row r="253" spans="1:8" ht="12.75" hidden="1">
      <c r="A253" s="4"/>
      <c r="B253" s="4"/>
      <c r="C253" s="4" t="s">
        <v>153</v>
      </c>
      <c r="D253" s="5" t="s">
        <v>154</v>
      </c>
      <c r="E253" s="9">
        <f>'19 czerwca'!H249</f>
        <v>80000</v>
      </c>
      <c r="F253" s="26"/>
      <c r="G253" s="26"/>
      <c r="H253" s="6">
        <f t="shared" si="3"/>
        <v>80000</v>
      </c>
    </row>
    <row r="254" spans="1:8" ht="25.5" hidden="1">
      <c r="A254" s="4"/>
      <c r="B254" s="4" t="s">
        <v>163</v>
      </c>
      <c r="C254" s="4"/>
      <c r="D254" s="5" t="s">
        <v>164</v>
      </c>
      <c r="E254" s="9">
        <f>'19 czerwca'!H250</f>
        <v>15600</v>
      </c>
      <c r="F254" s="6">
        <f>SUM(F255:F257)</f>
        <v>0</v>
      </c>
      <c r="G254" s="6">
        <f>SUM(G255:G257)</f>
        <v>0</v>
      </c>
      <c r="H254" s="6">
        <f t="shared" si="3"/>
        <v>15600</v>
      </c>
    </row>
    <row r="255" spans="1:8" ht="25.5" hidden="1">
      <c r="A255" s="4"/>
      <c r="B255" s="4"/>
      <c r="C255" s="4" t="s">
        <v>43</v>
      </c>
      <c r="D255" s="5" t="s">
        <v>165</v>
      </c>
      <c r="E255" s="9">
        <f>'19 czerwca'!H251</f>
        <v>0</v>
      </c>
      <c r="F255" s="26"/>
      <c r="G255" s="26"/>
      <c r="H255" s="6">
        <f t="shared" si="3"/>
        <v>0</v>
      </c>
    </row>
    <row r="256" spans="1:8" ht="12.75" hidden="1">
      <c r="A256" s="4"/>
      <c r="B256" s="4"/>
      <c r="C256" s="4" t="s">
        <v>45</v>
      </c>
      <c r="D256" s="5" t="s">
        <v>46</v>
      </c>
      <c r="E256" s="9">
        <f>'19 czerwca'!H252</f>
        <v>0</v>
      </c>
      <c r="F256" s="26"/>
      <c r="G256" s="26"/>
      <c r="H256" s="6">
        <f t="shared" si="3"/>
        <v>0</v>
      </c>
    </row>
    <row r="257" spans="1:8" ht="12.75" hidden="1">
      <c r="A257" s="4"/>
      <c r="B257" s="4"/>
      <c r="C257" s="4" t="s">
        <v>63</v>
      </c>
      <c r="D257" s="5" t="s">
        <v>64</v>
      </c>
      <c r="E257" s="9">
        <f>'19 czerwca'!H253</f>
        <v>15600</v>
      </c>
      <c r="F257" s="26"/>
      <c r="G257" s="26"/>
      <c r="H257" s="6">
        <f t="shared" si="3"/>
        <v>15600</v>
      </c>
    </row>
    <row r="258" spans="1:8" ht="12.75" hidden="1">
      <c r="A258" s="4"/>
      <c r="B258" s="4" t="s">
        <v>166</v>
      </c>
      <c r="C258" s="4"/>
      <c r="D258" s="5" t="s">
        <v>167</v>
      </c>
      <c r="E258" s="9">
        <f>'19 czerwca'!H254</f>
        <v>289880</v>
      </c>
      <c r="F258" s="6">
        <f>SUM(F259:F274)</f>
        <v>0</v>
      </c>
      <c r="G258" s="6">
        <f>SUM(G259:G274)</f>
        <v>0</v>
      </c>
      <c r="H258" s="6">
        <f t="shared" si="3"/>
        <v>289880</v>
      </c>
    </row>
    <row r="259" spans="1:8" ht="25.5" hidden="1">
      <c r="A259" s="4"/>
      <c r="B259" s="4"/>
      <c r="C259" s="4" t="s">
        <v>39</v>
      </c>
      <c r="D259" s="5" t="s">
        <v>40</v>
      </c>
      <c r="E259" s="9">
        <f>'19 czerwca'!H255</f>
        <v>209704</v>
      </c>
      <c r="F259" s="26"/>
      <c r="G259" s="26"/>
      <c r="H259" s="6">
        <f t="shared" si="3"/>
        <v>209704</v>
      </c>
    </row>
    <row r="260" spans="1:8" ht="12.75" hidden="1">
      <c r="A260" s="4"/>
      <c r="B260" s="4"/>
      <c r="C260" s="4" t="s">
        <v>41</v>
      </c>
      <c r="D260" s="5" t="s">
        <v>42</v>
      </c>
      <c r="E260" s="9">
        <f>'19 czerwca'!H256</f>
        <v>13797</v>
      </c>
      <c r="F260" s="26"/>
      <c r="G260" s="26"/>
      <c r="H260" s="6">
        <f t="shared" si="3"/>
        <v>13797</v>
      </c>
    </row>
    <row r="261" spans="1:8" ht="25.5" hidden="1">
      <c r="A261" s="4"/>
      <c r="B261" s="4"/>
      <c r="C261" s="4" t="s">
        <v>43</v>
      </c>
      <c r="D261" s="5" t="s">
        <v>44</v>
      </c>
      <c r="E261" s="9">
        <f>'19 czerwca'!H257</f>
        <v>36960</v>
      </c>
      <c r="F261" s="26"/>
      <c r="G261" s="26"/>
      <c r="H261" s="6">
        <f t="shared" si="3"/>
        <v>36960</v>
      </c>
    </row>
    <row r="262" spans="1:8" ht="12.75" hidden="1">
      <c r="A262" s="4"/>
      <c r="B262" s="4"/>
      <c r="C262" s="4" t="s">
        <v>45</v>
      </c>
      <c r="D262" s="5" t="s">
        <v>46</v>
      </c>
      <c r="E262" s="9">
        <f>'19 czerwca'!H258</f>
        <v>5514</v>
      </c>
      <c r="F262" s="26"/>
      <c r="G262" s="26"/>
      <c r="H262" s="6">
        <f t="shared" si="3"/>
        <v>5514</v>
      </c>
    </row>
    <row r="263" spans="1:8" ht="12.75" hidden="1">
      <c r="A263" s="4"/>
      <c r="B263" s="4"/>
      <c r="C263" s="4" t="s">
        <v>63</v>
      </c>
      <c r="D263" s="5" t="s">
        <v>64</v>
      </c>
      <c r="E263" s="9">
        <f>'19 czerwca'!H259</f>
        <v>0</v>
      </c>
      <c r="F263" s="26"/>
      <c r="G263" s="26"/>
      <c r="H263" s="6">
        <f t="shared" si="3"/>
        <v>0</v>
      </c>
    </row>
    <row r="264" spans="1:8" ht="12.75" hidden="1">
      <c r="A264" s="4"/>
      <c r="B264" s="4"/>
      <c r="C264" s="4" t="s">
        <v>12</v>
      </c>
      <c r="D264" s="5" t="s">
        <v>65</v>
      </c>
      <c r="E264" s="9">
        <f>'19 czerwca'!H260</f>
        <v>2500</v>
      </c>
      <c r="F264" s="26"/>
      <c r="G264" s="26"/>
      <c r="H264" s="6">
        <f t="shared" si="3"/>
        <v>2500</v>
      </c>
    </row>
    <row r="265" spans="1:8" ht="25.5" hidden="1">
      <c r="A265" s="4"/>
      <c r="B265" s="4"/>
      <c r="C265" s="4" t="s">
        <v>66</v>
      </c>
      <c r="D265" s="5" t="s">
        <v>168</v>
      </c>
      <c r="E265" s="9">
        <f>'19 czerwca'!H261</f>
        <v>400</v>
      </c>
      <c r="F265" s="26"/>
      <c r="G265" s="26"/>
      <c r="H265" s="6">
        <f t="shared" si="3"/>
        <v>400</v>
      </c>
    </row>
    <row r="266" spans="1:8" ht="12.75" hidden="1">
      <c r="A266" s="4"/>
      <c r="B266" s="4"/>
      <c r="C266" s="4" t="s">
        <v>68</v>
      </c>
      <c r="D266" s="5" t="s">
        <v>69</v>
      </c>
      <c r="E266" s="9">
        <f>'19 czerwca'!H262</f>
        <v>240</v>
      </c>
      <c r="F266" s="26"/>
      <c r="G266" s="26"/>
      <c r="H266" s="6">
        <f t="shared" si="3"/>
        <v>240</v>
      </c>
    </row>
    <row r="267" spans="1:8" ht="12.75" hidden="1">
      <c r="A267" s="4"/>
      <c r="B267" s="4"/>
      <c r="C267" s="4" t="s">
        <v>14</v>
      </c>
      <c r="D267" s="5" t="s">
        <v>15</v>
      </c>
      <c r="E267" s="9">
        <f>'19 czerwca'!H263</f>
        <v>8824</v>
      </c>
      <c r="F267" s="26"/>
      <c r="G267" s="26"/>
      <c r="H267" s="6">
        <f t="shared" si="3"/>
        <v>8824</v>
      </c>
    </row>
    <row r="268" spans="1:8" ht="38.25" hidden="1">
      <c r="A268" s="4"/>
      <c r="B268" s="4"/>
      <c r="C268" s="4" t="s">
        <v>72</v>
      </c>
      <c r="D268" s="5" t="s">
        <v>73</v>
      </c>
      <c r="E268" s="9">
        <f>'19 czerwca'!H264</f>
        <v>0</v>
      </c>
      <c r="F268" s="26"/>
      <c r="G268" s="26"/>
      <c r="H268" s="6">
        <f t="shared" si="3"/>
        <v>0</v>
      </c>
    </row>
    <row r="269" spans="1:8" ht="38.25" hidden="1">
      <c r="A269" s="4"/>
      <c r="B269" s="4"/>
      <c r="C269" s="4" t="s">
        <v>74</v>
      </c>
      <c r="D269" s="5" t="s">
        <v>75</v>
      </c>
      <c r="E269" s="9">
        <f>'19 czerwca'!H265</f>
        <v>2300</v>
      </c>
      <c r="F269" s="26"/>
      <c r="G269" s="26"/>
      <c r="H269" s="6">
        <f t="shared" si="3"/>
        <v>2300</v>
      </c>
    </row>
    <row r="270" spans="1:8" ht="12.75" hidden="1">
      <c r="A270" s="4"/>
      <c r="B270" s="4"/>
      <c r="C270" s="4" t="s">
        <v>47</v>
      </c>
      <c r="D270" s="5" t="s">
        <v>48</v>
      </c>
      <c r="E270" s="9">
        <f>'19 czerwca'!H266</f>
        <v>3000</v>
      </c>
      <c r="F270" s="26"/>
      <c r="G270" s="26"/>
      <c r="H270" s="6">
        <f t="shared" si="3"/>
        <v>3000</v>
      </c>
    </row>
    <row r="271" spans="1:8" ht="25.5" hidden="1">
      <c r="A271" s="4"/>
      <c r="B271" s="4"/>
      <c r="C271" s="4" t="s">
        <v>49</v>
      </c>
      <c r="D271" s="5" t="s">
        <v>50</v>
      </c>
      <c r="E271" s="9">
        <f>'19 czerwca'!H267</f>
        <v>5441</v>
      </c>
      <c r="F271" s="26"/>
      <c r="G271" s="26"/>
      <c r="H271" s="6">
        <f t="shared" si="3"/>
        <v>5441</v>
      </c>
    </row>
    <row r="272" spans="1:8" ht="38.25" hidden="1">
      <c r="A272" s="4"/>
      <c r="B272" s="4"/>
      <c r="C272" s="4" t="s">
        <v>51</v>
      </c>
      <c r="D272" s="5" t="s">
        <v>52</v>
      </c>
      <c r="E272" s="9">
        <f>'19 czerwca'!H268</f>
        <v>500</v>
      </c>
      <c r="F272" s="26"/>
      <c r="G272" s="26"/>
      <c r="H272" s="6">
        <f t="shared" si="3"/>
        <v>500</v>
      </c>
    </row>
    <row r="273" spans="1:8" ht="38.25" hidden="1">
      <c r="A273" s="4"/>
      <c r="B273" s="4"/>
      <c r="C273" s="4" t="s">
        <v>82</v>
      </c>
      <c r="D273" s="5" t="s">
        <v>83</v>
      </c>
      <c r="E273" s="9">
        <f>'19 czerwca'!H269</f>
        <v>300</v>
      </c>
      <c r="F273" s="26"/>
      <c r="G273" s="26"/>
      <c r="H273" s="6">
        <f t="shared" si="3"/>
        <v>300</v>
      </c>
    </row>
    <row r="274" spans="1:8" ht="25.5" hidden="1">
      <c r="A274" s="4"/>
      <c r="B274" s="4"/>
      <c r="C274" s="4" t="s">
        <v>84</v>
      </c>
      <c r="D274" s="5" t="s">
        <v>85</v>
      </c>
      <c r="E274" s="9">
        <f>'19 czerwca'!H270</f>
        <v>400</v>
      </c>
      <c r="F274" s="26"/>
      <c r="G274" s="26"/>
      <c r="H274" s="6">
        <f t="shared" si="3"/>
        <v>400</v>
      </c>
    </row>
    <row r="275" spans="1:8" ht="12.75" hidden="1">
      <c r="A275" s="4"/>
      <c r="B275" s="4" t="s">
        <v>169</v>
      </c>
      <c r="C275" s="4"/>
      <c r="D275" s="5" t="s">
        <v>11</v>
      </c>
      <c r="E275" s="9">
        <f>'19 czerwca'!H271</f>
        <v>352000</v>
      </c>
      <c r="F275" s="6">
        <f>SUM(F276:F280)</f>
        <v>0</v>
      </c>
      <c r="G275" s="6">
        <f>SUM(G276:G280)</f>
        <v>0</v>
      </c>
      <c r="H275" s="6">
        <f t="shared" si="3"/>
        <v>352000</v>
      </c>
    </row>
    <row r="276" spans="1:8" ht="12.75" hidden="1">
      <c r="A276" s="4"/>
      <c r="B276" s="4"/>
      <c r="C276" s="4" t="s">
        <v>153</v>
      </c>
      <c r="D276" s="5" t="s">
        <v>154</v>
      </c>
      <c r="E276" s="9">
        <f>'19 czerwca'!H272</f>
        <v>62400</v>
      </c>
      <c r="F276" s="26"/>
      <c r="G276" s="26"/>
      <c r="H276" s="6">
        <f t="shared" si="3"/>
        <v>62400</v>
      </c>
    </row>
    <row r="277" spans="1:8" ht="12.75" hidden="1">
      <c r="A277" s="4"/>
      <c r="B277" s="4"/>
      <c r="C277" s="4" t="s">
        <v>12</v>
      </c>
      <c r="D277" s="5" t="s">
        <v>65</v>
      </c>
      <c r="E277" s="9">
        <f>'19 czerwca'!H273</f>
        <v>0</v>
      </c>
      <c r="F277" s="26"/>
      <c r="G277" s="26"/>
      <c r="H277" s="6">
        <f t="shared" si="3"/>
        <v>0</v>
      </c>
    </row>
    <row r="278" spans="1:8" ht="12.75" hidden="1">
      <c r="A278" s="4"/>
      <c r="B278" s="4"/>
      <c r="C278" s="4" t="s">
        <v>14</v>
      </c>
      <c r="D278" s="5" t="s">
        <v>15</v>
      </c>
      <c r="E278" s="9">
        <f>'19 czerwca'!H274</f>
        <v>3500</v>
      </c>
      <c r="F278" s="26"/>
      <c r="G278" s="26"/>
      <c r="H278" s="6">
        <f t="shared" si="3"/>
        <v>3500</v>
      </c>
    </row>
    <row r="279" spans="1:8" ht="12.75" hidden="1">
      <c r="A279" s="4"/>
      <c r="B279" s="4"/>
      <c r="C279" s="4" t="s">
        <v>230</v>
      </c>
      <c r="D279" s="5" t="s">
        <v>15</v>
      </c>
      <c r="E279" s="9">
        <f>'19 czerwca'!H275</f>
        <v>145000</v>
      </c>
      <c r="F279" s="6"/>
      <c r="G279" s="6"/>
      <c r="H279" s="6">
        <v>145000</v>
      </c>
    </row>
    <row r="280" spans="1:8" ht="38.25" hidden="1">
      <c r="A280" s="4"/>
      <c r="B280" s="4"/>
      <c r="C280" s="4" t="s">
        <v>170</v>
      </c>
      <c r="D280" s="5" t="s">
        <v>171</v>
      </c>
      <c r="E280" s="9">
        <f>'19 czerwca'!H276</f>
        <v>141100</v>
      </c>
      <c r="F280" s="26"/>
      <c r="G280" s="26"/>
      <c r="H280" s="6">
        <f aca="true" t="shared" si="4" ref="H280:H324">E280-F280+G280</f>
        <v>141100</v>
      </c>
    </row>
    <row r="281" spans="1:8" ht="25.5" hidden="1">
      <c r="A281" s="7" t="s">
        <v>172</v>
      </c>
      <c r="B281" s="7"/>
      <c r="C281" s="7"/>
      <c r="D281" s="8" t="s">
        <v>173</v>
      </c>
      <c r="E281" s="9">
        <f>'19 czerwca'!H277</f>
        <v>258831</v>
      </c>
      <c r="F281" s="9">
        <f>F282+F289+F292</f>
        <v>0</v>
      </c>
      <c r="G281" s="9">
        <f>G282+G289+G292</f>
        <v>0</v>
      </c>
      <c r="H281" s="9">
        <f t="shared" si="4"/>
        <v>258831</v>
      </c>
    </row>
    <row r="282" spans="1:8" ht="12.75" hidden="1">
      <c r="A282" s="7"/>
      <c r="B282" s="4" t="s">
        <v>174</v>
      </c>
      <c r="C282" s="7"/>
      <c r="D282" s="5" t="s">
        <v>175</v>
      </c>
      <c r="E282" s="9">
        <f>'19 czerwca'!H278</f>
        <v>187433</v>
      </c>
      <c r="F282" s="6">
        <f>SUM(F283:F288)</f>
        <v>0</v>
      </c>
      <c r="G282" s="6">
        <f>SUM(G283:G288)</f>
        <v>0</v>
      </c>
      <c r="H282" s="6">
        <f t="shared" si="4"/>
        <v>187433</v>
      </c>
    </row>
    <row r="283" spans="1:8" ht="25.5" hidden="1">
      <c r="A283" s="7"/>
      <c r="B283" s="7"/>
      <c r="C283" s="4" t="s">
        <v>59</v>
      </c>
      <c r="D283" s="5" t="s">
        <v>60</v>
      </c>
      <c r="E283" s="9">
        <f>'19 czerwca'!H279</f>
        <v>12600</v>
      </c>
      <c r="F283" s="26"/>
      <c r="G283" s="26"/>
      <c r="H283" s="6">
        <f t="shared" si="4"/>
        <v>12600</v>
      </c>
    </row>
    <row r="284" spans="1:8" ht="25.5" hidden="1">
      <c r="A284" s="7"/>
      <c r="B284" s="7"/>
      <c r="C284" s="4" t="s">
        <v>39</v>
      </c>
      <c r="D284" s="5" t="s">
        <v>40</v>
      </c>
      <c r="E284" s="9">
        <f>'19 czerwca'!H280</f>
        <v>130120</v>
      </c>
      <c r="F284" s="26"/>
      <c r="G284" s="26"/>
      <c r="H284" s="6">
        <f t="shared" si="4"/>
        <v>130120</v>
      </c>
    </row>
    <row r="285" spans="1:8" ht="12.75" hidden="1">
      <c r="A285" s="4"/>
      <c r="B285" s="4"/>
      <c r="C285" s="4" t="s">
        <v>41</v>
      </c>
      <c r="D285" s="5" t="s">
        <v>42</v>
      </c>
      <c r="E285" s="9">
        <f>'19 czerwca'!H281</f>
        <v>9450</v>
      </c>
      <c r="F285" s="26"/>
      <c r="G285" s="26"/>
      <c r="H285" s="6">
        <f t="shared" si="4"/>
        <v>9450</v>
      </c>
    </row>
    <row r="286" spans="1:8" ht="25.5" hidden="1">
      <c r="A286" s="4"/>
      <c r="B286" s="4"/>
      <c r="C286" s="4" t="s">
        <v>142</v>
      </c>
      <c r="D286" s="5" t="s">
        <v>44</v>
      </c>
      <c r="E286" s="9">
        <f>'19 czerwca'!H282</f>
        <v>24233</v>
      </c>
      <c r="F286" s="26"/>
      <c r="G286" s="26"/>
      <c r="H286" s="6">
        <f t="shared" si="4"/>
        <v>24233</v>
      </c>
    </row>
    <row r="287" spans="1:8" ht="12.75" hidden="1">
      <c r="A287" s="4"/>
      <c r="B287" s="4"/>
      <c r="C287" s="4" t="s">
        <v>45</v>
      </c>
      <c r="D287" s="5" t="s">
        <v>46</v>
      </c>
      <c r="E287" s="9">
        <f>'19 czerwca'!H283</f>
        <v>4185</v>
      </c>
      <c r="F287" s="26"/>
      <c r="G287" s="26"/>
      <c r="H287" s="6">
        <f t="shared" si="4"/>
        <v>4185</v>
      </c>
    </row>
    <row r="288" spans="1:8" ht="25.5" hidden="1">
      <c r="A288" s="4"/>
      <c r="B288" s="4"/>
      <c r="C288" s="4" t="s">
        <v>49</v>
      </c>
      <c r="D288" s="5" t="s">
        <v>50</v>
      </c>
      <c r="E288" s="9">
        <f>'19 czerwca'!H284</f>
        <v>6845</v>
      </c>
      <c r="F288" s="26"/>
      <c r="G288" s="26"/>
      <c r="H288" s="6">
        <f t="shared" si="4"/>
        <v>6845</v>
      </c>
    </row>
    <row r="289" spans="1:8" ht="12.75" hidden="1">
      <c r="A289" s="4"/>
      <c r="B289" s="4" t="s">
        <v>176</v>
      </c>
      <c r="C289" s="4"/>
      <c r="D289" s="5" t="s">
        <v>177</v>
      </c>
      <c r="E289" s="9">
        <f>'19 czerwca'!H285</f>
        <v>70327</v>
      </c>
      <c r="F289" s="6">
        <f>SUM(F290:F291)</f>
        <v>0</v>
      </c>
      <c r="G289" s="6">
        <f>SUM(G290:G291)</f>
        <v>0</v>
      </c>
      <c r="H289" s="6">
        <f t="shared" si="4"/>
        <v>70327</v>
      </c>
    </row>
    <row r="290" spans="1:8" ht="12.75" hidden="1">
      <c r="A290" s="4"/>
      <c r="B290" s="4"/>
      <c r="C290" s="4" t="s">
        <v>178</v>
      </c>
      <c r="D290" s="5" t="s">
        <v>179</v>
      </c>
      <c r="E290" s="9">
        <f>'19 czerwca'!H286</f>
        <v>70327</v>
      </c>
      <c r="F290" s="26"/>
      <c r="G290" s="26"/>
      <c r="H290" s="6">
        <f t="shared" si="4"/>
        <v>70327</v>
      </c>
    </row>
    <row r="291" spans="1:8" ht="12.75" hidden="1">
      <c r="A291" s="4"/>
      <c r="B291" s="4"/>
      <c r="C291" s="4" t="s">
        <v>180</v>
      </c>
      <c r="D291" s="5" t="s">
        <v>181</v>
      </c>
      <c r="E291" s="9">
        <f>'19 czerwca'!H287</f>
        <v>0</v>
      </c>
      <c r="F291" s="26"/>
      <c r="G291" s="26"/>
      <c r="H291" s="6">
        <f t="shared" si="4"/>
        <v>0</v>
      </c>
    </row>
    <row r="292" spans="1:8" ht="25.5" hidden="1">
      <c r="A292" s="4"/>
      <c r="B292" s="4" t="s">
        <v>182</v>
      </c>
      <c r="C292" s="4"/>
      <c r="D292" s="5" t="s">
        <v>138</v>
      </c>
      <c r="E292" s="9">
        <f>'19 czerwca'!H288</f>
        <v>1071</v>
      </c>
      <c r="F292" s="6">
        <f>SUM(F293:F294)</f>
        <v>0</v>
      </c>
      <c r="G292" s="6">
        <f>SUM(G293:G294)</f>
        <v>0</v>
      </c>
      <c r="H292" s="6">
        <f t="shared" si="4"/>
        <v>1071</v>
      </c>
    </row>
    <row r="293" spans="1:8" ht="12.75" hidden="1">
      <c r="A293" s="4"/>
      <c r="B293" s="4"/>
      <c r="C293" s="4" t="s">
        <v>14</v>
      </c>
      <c r="D293" s="5" t="s">
        <v>15</v>
      </c>
      <c r="E293" s="9">
        <f>'19 czerwca'!H289</f>
        <v>1071</v>
      </c>
      <c r="F293" s="26"/>
      <c r="G293" s="26"/>
      <c r="H293" s="6">
        <f t="shared" si="4"/>
        <v>1071</v>
      </c>
    </row>
    <row r="294" spans="1:8" ht="12.75" hidden="1">
      <c r="A294" s="4"/>
      <c r="B294" s="4"/>
      <c r="C294" s="4" t="s">
        <v>47</v>
      </c>
      <c r="D294" s="5" t="s">
        <v>183</v>
      </c>
      <c r="E294" s="9">
        <f>'19 czerwca'!H290</f>
        <v>0</v>
      </c>
      <c r="F294" s="26"/>
      <c r="G294" s="26"/>
      <c r="H294" s="6">
        <f t="shared" si="4"/>
        <v>0</v>
      </c>
    </row>
    <row r="295" spans="1:8" ht="25.5" hidden="1">
      <c r="A295" s="7" t="s">
        <v>184</v>
      </c>
      <c r="B295" s="7"/>
      <c r="C295" s="7"/>
      <c r="D295" s="8" t="s">
        <v>185</v>
      </c>
      <c r="E295" s="9">
        <f>'19 czerwca'!H291</f>
        <v>388000</v>
      </c>
      <c r="F295" s="9">
        <f>F296+F298+F300+F304+F306</f>
        <v>0</v>
      </c>
      <c r="G295" s="9">
        <f>G296+G298+G300+G304+G306</f>
        <v>0</v>
      </c>
      <c r="H295" s="9">
        <f t="shared" si="4"/>
        <v>388000</v>
      </c>
    </row>
    <row r="296" spans="1:8" ht="12.75" hidden="1">
      <c r="A296" s="4"/>
      <c r="B296" s="4" t="s">
        <v>186</v>
      </c>
      <c r="C296" s="4"/>
      <c r="D296" s="5" t="s">
        <v>187</v>
      </c>
      <c r="E296" s="9">
        <f>'19 czerwca'!H292</f>
        <v>27000</v>
      </c>
      <c r="F296" s="6">
        <f>SUM(F297)</f>
        <v>0</v>
      </c>
      <c r="G296" s="6">
        <f>SUM(G297)</f>
        <v>0</v>
      </c>
      <c r="H296" s="6">
        <f t="shared" si="4"/>
        <v>27000</v>
      </c>
    </row>
    <row r="297" spans="1:8" ht="12.75" hidden="1">
      <c r="A297" s="4"/>
      <c r="B297" s="4"/>
      <c r="C297" s="4" t="s">
        <v>14</v>
      </c>
      <c r="D297" s="5" t="s">
        <v>15</v>
      </c>
      <c r="E297" s="9">
        <f>'19 czerwca'!H293</f>
        <v>27000</v>
      </c>
      <c r="F297" s="26"/>
      <c r="G297" s="26"/>
      <c r="H297" s="6">
        <f t="shared" si="4"/>
        <v>27000</v>
      </c>
    </row>
    <row r="298" spans="1:8" ht="25.5" hidden="1">
      <c r="A298" s="4"/>
      <c r="B298" s="4" t="s">
        <v>188</v>
      </c>
      <c r="C298" s="4"/>
      <c r="D298" s="5" t="s">
        <v>189</v>
      </c>
      <c r="E298" s="9">
        <f>'19 czerwca'!H294</f>
        <v>8000</v>
      </c>
      <c r="F298" s="6">
        <f>SUM(F299)</f>
        <v>0</v>
      </c>
      <c r="G298" s="6">
        <f>SUM(G299)</f>
        <v>0</v>
      </c>
      <c r="H298" s="6">
        <f t="shared" si="4"/>
        <v>8000</v>
      </c>
    </row>
    <row r="299" spans="1:8" ht="12.75" hidden="1">
      <c r="A299" s="4"/>
      <c r="B299" s="4"/>
      <c r="C299" s="4" t="s">
        <v>14</v>
      </c>
      <c r="D299" s="5" t="s">
        <v>15</v>
      </c>
      <c r="E299" s="9">
        <f>'19 czerwca'!H295</f>
        <v>8000</v>
      </c>
      <c r="F299" s="26"/>
      <c r="G299" s="26"/>
      <c r="H299" s="6">
        <f t="shared" si="4"/>
        <v>8000</v>
      </c>
    </row>
    <row r="300" spans="1:8" ht="12.75" hidden="1">
      <c r="A300" s="4"/>
      <c r="B300" s="4" t="s">
        <v>190</v>
      </c>
      <c r="C300" s="4"/>
      <c r="D300" s="5" t="s">
        <v>191</v>
      </c>
      <c r="E300" s="9">
        <f>'19 czerwca'!H296</f>
        <v>221571</v>
      </c>
      <c r="F300" s="6">
        <f>SUM(F301:F303)</f>
        <v>0</v>
      </c>
      <c r="G300" s="6">
        <f>SUM(G301:G303)</f>
        <v>0</v>
      </c>
      <c r="H300" s="6">
        <f t="shared" si="4"/>
        <v>221571</v>
      </c>
    </row>
    <row r="301" spans="1:8" ht="12.75" hidden="1">
      <c r="A301" s="4"/>
      <c r="B301" s="4"/>
      <c r="C301" s="4" t="s">
        <v>12</v>
      </c>
      <c r="D301" s="5" t="s">
        <v>65</v>
      </c>
      <c r="E301" s="9">
        <f>'19 czerwca'!H297</f>
        <v>42000</v>
      </c>
      <c r="F301" s="26"/>
      <c r="G301" s="26"/>
      <c r="H301" s="6">
        <f t="shared" si="4"/>
        <v>42000</v>
      </c>
    </row>
    <row r="302" spans="1:8" ht="12.75" hidden="1">
      <c r="A302" s="4"/>
      <c r="B302" s="4"/>
      <c r="C302" s="4" t="s">
        <v>31</v>
      </c>
      <c r="D302" s="5" t="s">
        <v>32</v>
      </c>
      <c r="E302" s="9">
        <f>'19 czerwca'!H298</f>
        <v>134571</v>
      </c>
      <c r="F302" s="26"/>
      <c r="G302" s="26"/>
      <c r="H302" s="6">
        <f t="shared" si="4"/>
        <v>134571</v>
      </c>
    </row>
    <row r="303" spans="1:8" ht="12.75" hidden="1">
      <c r="A303" s="4"/>
      <c r="B303" s="4"/>
      <c r="C303" s="4" t="s">
        <v>14</v>
      </c>
      <c r="D303" s="5" t="s">
        <v>15</v>
      </c>
      <c r="E303" s="9">
        <f>'19 czerwca'!H299</f>
        <v>45000</v>
      </c>
      <c r="F303" s="26"/>
      <c r="G303" s="26"/>
      <c r="H303" s="6">
        <f t="shared" si="4"/>
        <v>45000</v>
      </c>
    </row>
    <row r="304" spans="1:8" ht="12.75" hidden="1">
      <c r="A304" s="4"/>
      <c r="B304" s="4" t="s">
        <v>192</v>
      </c>
      <c r="C304" s="4"/>
      <c r="D304" s="5" t="s">
        <v>193</v>
      </c>
      <c r="E304" s="9">
        <f>'19 czerwca'!H300</f>
        <v>91000</v>
      </c>
      <c r="F304" s="6">
        <f>SUM(F305)</f>
        <v>0</v>
      </c>
      <c r="G304" s="6">
        <f>SUM(G305)</f>
        <v>0</v>
      </c>
      <c r="H304" s="6">
        <f t="shared" si="4"/>
        <v>91000</v>
      </c>
    </row>
    <row r="305" spans="1:8" ht="25.5" hidden="1">
      <c r="A305" s="4"/>
      <c r="B305" s="4"/>
      <c r="C305" s="4" t="s">
        <v>194</v>
      </c>
      <c r="D305" s="5" t="s">
        <v>195</v>
      </c>
      <c r="E305" s="9">
        <f>'19 czerwca'!H301</f>
        <v>91000</v>
      </c>
      <c r="F305" s="26"/>
      <c r="G305" s="26"/>
      <c r="H305" s="6">
        <f t="shared" si="4"/>
        <v>91000</v>
      </c>
    </row>
    <row r="306" spans="1:8" ht="12.75" hidden="1">
      <c r="A306" s="4"/>
      <c r="B306" s="4" t="s">
        <v>196</v>
      </c>
      <c r="C306" s="4"/>
      <c r="D306" s="5" t="s">
        <v>11</v>
      </c>
      <c r="E306" s="9">
        <f>'19 czerwca'!H302</f>
        <v>40429</v>
      </c>
      <c r="F306" s="6">
        <f>SUM(F307:F309)</f>
        <v>0</v>
      </c>
      <c r="G306" s="6">
        <f>SUM(G307:G309)</f>
        <v>0</v>
      </c>
      <c r="H306" s="6">
        <f t="shared" si="4"/>
        <v>40429</v>
      </c>
    </row>
    <row r="307" spans="1:8" ht="12.75" hidden="1">
      <c r="A307" s="4"/>
      <c r="B307" s="4"/>
      <c r="C307" s="4" t="s">
        <v>12</v>
      </c>
      <c r="D307" s="5" t="s">
        <v>65</v>
      </c>
      <c r="E307" s="9">
        <f>'19 czerwca'!H303</f>
        <v>17000</v>
      </c>
      <c r="F307" s="26"/>
      <c r="G307" s="26"/>
      <c r="H307" s="6">
        <f t="shared" si="4"/>
        <v>17000</v>
      </c>
    </row>
    <row r="308" spans="1:8" ht="12.75" hidden="1">
      <c r="A308" s="4"/>
      <c r="B308" s="4"/>
      <c r="C308" s="4" t="s">
        <v>14</v>
      </c>
      <c r="D308" s="5" t="s">
        <v>15</v>
      </c>
      <c r="E308" s="9">
        <f>'19 czerwca'!H304</f>
        <v>0</v>
      </c>
      <c r="F308" s="26"/>
      <c r="G308" s="26"/>
      <c r="H308" s="6">
        <f t="shared" si="4"/>
        <v>0</v>
      </c>
    </row>
    <row r="309" spans="1:8" ht="12.75" hidden="1">
      <c r="A309" s="4"/>
      <c r="B309" s="4"/>
      <c r="C309" s="4" t="s">
        <v>197</v>
      </c>
      <c r="D309" s="5" t="s">
        <v>198</v>
      </c>
      <c r="E309" s="9">
        <f>'19 czerwca'!H305</f>
        <v>23429</v>
      </c>
      <c r="F309" s="26"/>
      <c r="G309" s="26"/>
      <c r="H309" s="6">
        <f t="shared" si="4"/>
        <v>23429</v>
      </c>
    </row>
    <row r="310" spans="1:8" ht="25.5" hidden="1">
      <c r="A310" s="7" t="s">
        <v>199</v>
      </c>
      <c r="B310" s="7"/>
      <c r="C310" s="7"/>
      <c r="D310" s="8" t="s">
        <v>200</v>
      </c>
      <c r="E310" s="9">
        <f>'19 czerwca'!H306</f>
        <v>260505</v>
      </c>
      <c r="F310" s="9">
        <f>F311+F315</f>
        <v>0</v>
      </c>
      <c r="G310" s="9">
        <f>G311+G315</f>
        <v>0</v>
      </c>
      <c r="H310" s="9">
        <f t="shared" si="4"/>
        <v>260505</v>
      </c>
    </row>
    <row r="311" spans="1:8" ht="25.5" hidden="1">
      <c r="A311" s="4"/>
      <c r="B311" s="4" t="s">
        <v>201</v>
      </c>
      <c r="C311" s="4"/>
      <c r="D311" s="5" t="s">
        <v>202</v>
      </c>
      <c r="E311" s="9">
        <f>'19 czerwca'!H307</f>
        <v>144905</v>
      </c>
      <c r="F311" s="6">
        <f>SUM(F312:F314)</f>
        <v>0</v>
      </c>
      <c r="G311" s="6">
        <f>SUM(G312:G314)</f>
        <v>0</v>
      </c>
      <c r="H311" s="6">
        <f t="shared" si="4"/>
        <v>144905</v>
      </c>
    </row>
    <row r="312" spans="1:8" ht="25.5" hidden="1">
      <c r="A312" s="4"/>
      <c r="B312" s="4"/>
      <c r="C312" s="4" t="s">
        <v>203</v>
      </c>
      <c r="D312" s="5" t="s">
        <v>204</v>
      </c>
      <c r="E312" s="9">
        <f>'19 czerwca'!H308</f>
        <v>135805</v>
      </c>
      <c r="F312" s="26"/>
      <c r="G312" s="26"/>
      <c r="H312" s="6">
        <f t="shared" si="4"/>
        <v>135805</v>
      </c>
    </row>
    <row r="313" spans="1:8" ht="12.75" hidden="1">
      <c r="A313" s="10"/>
      <c r="B313" s="10"/>
      <c r="C313" s="10" t="s">
        <v>12</v>
      </c>
      <c r="D313" s="12" t="s">
        <v>65</v>
      </c>
      <c r="E313" s="9">
        <f>'19 czerwca'!H309</f>
        <v>5000</v>
      </c>
      <c r="F313" s="26"/>
      <c r="G313" s="26"/>
      <c r="H313" s="6">
        <f t="shared" si="4"/>
        <v>5000</v>
      </c>
    </row>
    <row r="314" spans="1:8" ht="12.75" hidden="1">
      <c r="A314" s="10"/>
      <c r="B314" s="10"/>
      <c r="C314" s="10" t="s">
        <v>31</v>
      </c>
      <c r="D314" s="12" t="s">
        <v>32</v>
      </c>
      <c r="E314" s="9">
        <f>'19 czerwca'!H310</f>
        <v>2100</v>
      </c>
      <c r="F314" s="26"/>
      <c r="G314" s="26"/>
      <c r="H314" s="6">
        <f t="shared" si="4"/>
        <v>2100</v>
      </c>
    </row>
    <row r="315" spans="1:8" ht="12.75" hidden="1">
      <c r="A315" s="10"/>
      <c r="B315" s="10" t="s">
        <v>205</v>
      </c>
      <c r="C315" s="10"/>
      <c r="D315" s="12" t="s">
        <v>206</v>
      </c>
      <c r="E315" s="9">
        <f>'19 czerwca'!H311</f>
        <v>115600</v>
      </c>
      <c r="F315" s="11">
        <f>SUM(F316:F317)</f>
        <v>0</v>
      </c>
      <c r="G315" s="11">
        <f>SUM(G316:G317)</f>
        <v>0</v>
      </c>
      <c r="H315" s="6">
        <f t="shared" si="4"/>
        <v>115600</v>
      </c>
    </row>
    <row r="316" spans="1:8" ht="25.5" hidden="1">
      <c r="A316" s="10"/>
      <c r="B316" s="10"/>
      <c r="C316" s="10" t="s">
        <v>203</v>
      </c>
      <c r="D316" s="12" t="s">
        <v>204</v>
      </c>
      <c r="E316" s="9">
        <f>'19 czerwca'!H312</f>
        <v>115600</v>
      </c>
      <c r="F316" s="26"/>
      <c r="G316" s="26"/>
      <c r="H316" s="6">
        <f t="shared" si="4"/>
        <v>115600</v>
      </c>
    </row>
    <row r="317" spans="1:8" ht="12.75" hidden="1">
      <c r="A317" s="10"/>
      <c r="B317" s="10"/>
      <c r="C317" s="10" t="s">
        <v>31</v>
      </c>
      <c r="D317" s="12" t="s">
        <v>32</v>
      </c>
      <c r="E317" s="9">
        <f>'19 czerwca'!H313</f>
        <v>0</v>
      </c>
      <c r="F317" s="26"/>
      <c r="G317" s="26"/>
      <c r="H317" s="6">
        <f t="shared" si="4"/>
        <v>0</v>
      </c>
    </row>
    <row r="318" spans="1:8" ht="12.75" hidden="1">
      <c r="A318" s="13" t="s">
        <v>207</v>
      </c>
      <c r="B318" s="13"/>
      <c r="C318" s="13"/>
      <c r="D318" s="14" t="s">
        <v>208</v>
      </c>
      <c r="E318" s="9">
        <f>'19 czerwca'!H314</f>
        <v>32259</v>
      </c>
      <c r="F318" s="15">
        <f>F319</f>
        <v>0</v>
      </c>
      <c r="G318" s="15">
        <f>G319</f>
        <v>0</v>
      </c>
      <c r="H318" s="9">
        <f t="shared" si="4"/>
        <v>32259</v>
      </c>
    </row>
    <row r="319" spans="1:8" ht="25.5" hidden="1">
      <c r="A319" s="10"/>
      <c r="B319" s="10" t="s">
        <v>209</v>
      </c>
      <c r="C319" s="10"/>
      <c r="D319" s="12" t="s">
        <v>210</v>
      </c>
      <c r="E319" s="9">
        <f>'19 czerwca'!H315</f>
        <v>32259</v>
      </c>
      <c r="F319" s="11">
        <f>SUM(F320:F324)</f>
        <v>0</v>
      </c>
      <c r="G319" s="11">
        <f>SUM(G320:G324)</f>
        <v>0</v>
      </c>
      <c r="H319" s="6">
        <f t="shared" si="4"/>
        <v>32259</v>
      </c>
    </row>
    <row r="320" spans="1:8" ht="25.5" hidden="1">
      <c r="A320" s="10"/>
      <c r="B320" s="10"/>
      <c r="C320" s="10" t="s">
        <v>55</v>
      </c>
      <c r="D320" s="12" t="s">
        <v>56</v>
      </c>
      <c r="E320" s="9">
        <f>'19 czerwca'!H316</f>
        <v>10700</v>
      </c>
      <c r="F320" s="26"/>
      <c r="G320" s="26"/>
      <c r="H320" s="6">
        <f t="shared" si="4"/>
        <v>10700</v>
      </c>
    </row>
    <row r="321" spans="1:8" ht="12.75" hidden="1">
      <c r="A321" s="10"/>
      <c r="B321" s="10"/>
      <c r="C321" s="10" t="s">
        <v>12</v>
      </c>
      <c r="D321" s="12" t="s">
        <v>65</v>
      </c>
      <c r="E321" s="9">
        <f>'19 czerwca'!H317</f>
        <v>10450</v>
      </c>
      <c r="F321" s="26"/>
      <c r="G321" s="26"/>
      <c r="H321" s="6">
        <f t="shared" si="4"/>
        <v>10450</v>
      </c>
    </row>
    <row r="322" spans="1:8" ht="12.75" hidden="1">
      <c r="A322" s="10"/>
      <c r="B322" s="10"/>
      <c r="C322" s="10" t="s">
        <v>14</v>
      </c>
      <c r="D322" s="12" t="s">
        <v>15</v>
      </c>
      <c r="E322" s="9">
        <f>'19 czerwca'!H318</f>
        <v>4100</v>
      </c>
      <c r="F322" s="26"/>
      <c r="G322" s="26"/>
      <c r="H322" s="6">
        <f t="shared" si="4"/>
        <v>4100</v>
      </c>
    </row>
    <row r="323" spans="1:8" ht="12.75" hidden="1">
      <c r="A323" s="10"/>
      <c r="B323" s="10"/>
      <c r="C323" s="10" t="s">
        <v>80</v>
      </c>
      <c r="D323" s="12" t="s">
        <v>81</v>
      </c>
      <c r="E323" s="9">
        <f>'19 czerwca'!H319</f>
        <v>7009</v>
      </c>
      <c r="F323" s="26"/>
      <c r="G323" s="26"/>
      <c r="H323" s="6">
        <f t="shared" si="4"/>
        <v>7009</v>
      </c>
    </row>
    <row r="324" spans="1:8" ht="25.5" hidden="1">
      <c r="A324" s="10"/>
      <c r="B324" s="10"/>
      <c r="C324" s="10" t="s">
        <v>4</v>
      </c>
      <c r="D324" s="12" t="s">
        <v>5</v>
      </c>
      <c r="E324" s="9">
        <f>'19 czerwca'!H320</f>
        <v>0</v>
      </c>
      <c r="F324" s="26"/>
      <c r="G324" s="26"/>
      <c r="H324" s="6">
        <f t="shared" si="4"/>
        <v>0</v>
      </c>
    </row>
    <row r="325" spans="1:8" ht="12.75">
      <c r="A325" s="10"/>
      <c r="B325" s="10"/>
      <c r="C325" s="10"/>
      <c r="D325" s="12"/>
      <c r="E325" s="9">
        <f>'19 czerwca'!H321</f>
        <v>0</v>
      </c>
      <c r="F325" s="26"/>
      <c r="G325" s="26"/>
      <c r="H325" s="26"/>
    </row>
    <row r="326" spans="1:8" ht="12.75">
      <c r="A326" s="16"/>
      <c r="B326" s="16"/>
      <c r="C326" s="16"/>
      <c r="D326" s="16"/>
      <c r="E326" s="15">
        <f>'19 czerwca'!H322</f>
        <v>0</v>
      </c>
      <c r="F326" s="25"/>
      <c r="G326" s="25"/>
      <c r="H326" s="25"/>
    </row>
    <row r="327" spans="1:8" ht="12.75">
      <c r="A327" s="44" t="s">
        <v>211</v>
      </c>
      <c r="B327" s="45"/>
      <c r="C327" s="45"/>
      <c r="D327" s="46"/>
      <c r="E327" s="27">
        <f>'19 czerwca'!H323</f>
        <v>15505684</v>
      </c>
      <c r="F327" s="17">
        <f>F9+F21+F32+F42+F92+F95+F107+F110+F115+F231+F281+F295+F310+F318+F222+F38</f>
        <v>250000</v>
      </c>
      <c r="G327" s="17">
        <f>G9+G21+G32+G42+G92+G95+G107+G110+G115+G231+G281+G295+G310+G318+G222+G38</f>
        <v>294000</v>
      </c>
      <c r="H327" s="27">
        <f>E327-F327+G327</f>
        <v>15549684</v>
      </c>
    </row>
  </sheetData>
  <sheetProtection/>
  <protectedRanges>
    <protectedRange sqref="F2:F5" name="Zakres50"/>
    <protectedRange sqref="F4:F5" name="Zakres47_1"/>
    <protectedRange sqref="F2:F5" name="Zakres48"/>
    <protectedRange sqref="F320:G324" name="Zakres46"/>
    <protectedRange sqref="F312:G314" name="Zakres44"/>
    <protectedRange sqref="F305:G305" name="Zakres42"/>
    <protectedRange sqref="F299:G299" name="Zakres40"/>
    <protectedRange sqref="F293:G294" name="Zakres38"/>
    <protectedRange sqref="F283:G288" name="Zakres36"/>
    <protectedRange sqref="F259:G274" name="Zakres34"/>
    <protectedRange sqref="F253:G253" name="Zakres32"/>
    <protectedRange sqref="F249:G249" name="Zakres30"/>
    <protectedRange sqref="F226:G229" name="Zakres28"/>
    <protectedRange sqref="F213:G218" name="Zakres26"/>
    <protectedRange sqref="F192:G208" name="Zakres24"/>
    <protectedRange sqref="F160:G177" name="Zakres22"/>
    <protectedRange sqref="F139:G145" name="Zakres20"/>
    <protectedRange sqref="F109:G109" name="Zakres16"/>
    <protectedRange sqref="F106:G106" name="Zakres15"/>
    <protectedRange sqref="F97:G104" name="Zakres14"/>
    <protectedRange sqref="F58:G82" name="Zakres10"/>
    <protectedRange sqref="F44:G52" name="Zakres8"/>
    <protectedRange sqref="F26:G29" name="Zakres5"/>
    <protectedRange sqref="F23:G24" name="Zakres4"/>
    <protectedRange sqref="F19:G20" name="Zakres3"/>
    <protectedRange sqref="F13:G13" name="Zakres2"/>
    <protectedRange sqref="F11:G11" name="Zakres1"/>
    <protectedRange sqref="F31:G31" name="Zakres6"/>
    <protectedRange sqref="F34:G37 F41:G41" name="Zakres7"/>
    <protectedRange sqref="F54:G56" name="Zakres9"/>
    <protectedRange sqref="F84:G86" name="Zakres11"/>
    <protectedRange sqref="F88:G91" name="Zakres12"/>
    <protectedRange sqref="F94:G94" name="Zakres13"/>
    <protectedRange sqref="F112:G112" name="Zakres17"/>
    <protectedRange sqref="F114:G114" name="Zakres18"/>
    <protectedRange sqref="F117:G137" name="Zakres19"/>
    <protectedRange sqref="F147:G158" name="Zakres21"/>
    <protectedRange sqref="F179:G190" name="Zakres23"/>
    <protectedRange sqref="F210:G211" name="Zakres25"/>
    <protectedRange sqref="F220:G221" name="Zakres27"/>
    <protectedRange sqref="F233:G247" name="Zakres29"/>
    <protectedRange sqref="F251:G251" name="Zakres31"/>
    <protectedRange sqref="F255:G257" name="Zakres33"/>
    <protectedRange sqref="F276:G278 F280:G280" name="Zakres35"/>
    <protectedRange sqref="F290:G291" name="Zakres37"/>
    <protectedRange sqref="F297:G297" name="Zakres39"/>
    <protectedRange sqref="F301:G303" name="Zakres41"/>
    <protectedRange sqref="F307:G309" name="Zakres43"/>
    <protectedRange sqref="F316:G317" name="Zakres45"/>
    <protectedRange sqref="A5:E6 G5:H6 F6" name="Zakres47"/>
  </protectedRanges>
  <mergeCells count="1">
    <mergeCell ref="A327:D3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UG</cp:lastModifiedBy>
  <cp:lastPrinted>2008-06-26T10:40:47Z</cp:lastPrinted>
  <dcterms:created xsi:type="dcterms:W3CDTF">2008-02-25T11:14:06Z</dcterms:created>
  <dcterms:modified xsi:type="dcterms:W3CDTF">2008-08-11T10:02:20Z</dcterms:modified>
  <cp:category/>
  <cp:version/>
  <cp:contentType/>
  <cp:contentStatus/>
</cp:coreProperties>
</file>