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30 styczeń" sheetId="1" r:id="rId1"/>
    <sheet name="marzec" sheetId="2" r:id="rId2"/>
    <sheet name="kwiecień" sheetId="3" r:id="rId3"/>
    <sheet name="maj" sheetId="4" r:id="rId4"/>
    <sheet name="maj 2" sheetId="5" r:id="rId5"/>
  </sheets>
  <definedNames/>
  <calcPr fullCalcOnLoad="1"/>
</workbook>
</file>

<file path=xl/sharedStrings.xml><?xml version="1.0" encoding="utf-8"?>
<sst xmlns="http://schemas.openxmlformats.org/spreadsheetml/2006/main" count="3428" uniqueCount="252">
  <si>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</si>
  <si>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</si>
  <si>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</si>
  <si>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</si>
  <si>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</si>
  <si>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</si>
  <si>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</si>
  <si>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</si>
  <si>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</si>
  <si>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</si>
  <si>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</si>
  <si>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</si>
  <si>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</si>
  <si>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wyposażenia</t>
  </si>
  <si>
    <t>4300</t>
  </si>
  <si>
    <t>Zakup usług pozostałych</t>
  </si>
  <si>
    <t>600</t>
  </si>
  <si>
    <t>Transport i łączność</t>
  </si>
  <si>
    <t>60014</t>
  </si>
  <si>
    <t>Drogi publiczne powiatowe</t>
  </si>
  <si>
    <t>60016</t>
  </si>
  <si>
    <t>Drogi publiczne gminne</t>
  </si>
  <si>
    <t>4270</t>
  </si>
  <si>
    <t>Zakup usług remontowych</t>
  </si>
  <si>
    <t>60095</t>
  </si>
  <si>
    <t>4520</t>
  </si>
  <si>
    <t xml:space="preserve">Opłaty na rzecz budżetów jednostek samorządu terytorialnego </t>
  </si>
  <si>
    <t>700</t>
  </si>
  <si>
    <t xml:space="preserve">Gospodarka mieszkaniowa </t>
  </si>
  <si>
    <t>70005</t>
  </si>
  <si>
    <t>Gospodarka gruntami i nieruchomościami</t>
  </si>
  <si>
    <t>4260</t>
  </si>
  <si>
    <t>Zakup energii</t>
  </si>
  <si>
    <t>4610</t>
  </si>
  <si>
    <t>Koszty postępowania sądowego i prokuratorskiego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</si>
  <si>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</si>
  <si>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</si>
  <si>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</si>
  <si>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</si>
  <si>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</si>
  <si>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</si>
  <si>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</si>
  <si>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</si>
  <si>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</si>
  <si>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</si>
  <si>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</si>
  <si>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</si>
  <si>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</si>
  <si>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</si>
  <si>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</si>
  <si>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</si>
  <si>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</si>
  <si>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</si>
  <si>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75022</t>
  </si>
  <si>
    <t>Rady gmin(miast i miast na prawach powiatu)</t>
  </si>
  <si>
    <t>3030</t>
  </si>
  <si>
    <t>Różne wydatki na rzecz osób fizycznych</t>
  </si>
  <si>
    <t>75023</t>
  </si>
  <si>
    <t>Urzędy gmin(miast i miast na prawach powiatu)</t>
  </si>
  <si>
    <t>3020</t>
  </si>
  <si>
    <t>Nagrody i wydatki osobowe niezaliczone do wynagrodzeń</t>
  </si>
  <si>
    <t>4140</t>
  </si>
  <si>
    <t>Wpłaty na PFRON</t>
  </si>
  <si>
    <t>4170</t>
  </si>
  <si>
    <t>Wynagrodzenia bezosobowe</t>
  </si>
  <si>
    <t>Zakup materiałów i wyposażenia</t>
  </si>
  <si>
    <t>4230</t>
  </si>
  <si>
    <t>Zakup leków i materiałów medycznych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</si>
  <si>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</si>
  <si>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</si>
  <si>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</si>
  <si>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</si>
  <si>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</si>
  <si>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</si>
  <si>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</si>
  <si>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</si>
  <si>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4390</t>
  </si>
  <si>
    <t>Zakup usług obejmujących wykonanie ekspertyz, analiz i  opinii</t>
  </si>
  <si>
    <t>4420</t>
  </si>
  <si>
    <t>Podróże służbowe zagraniczne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</si>
  <si>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</si>
  <si>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</si>
  <si>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</si>
  <si>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</si>
  <si>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</si>
  <si>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</si>
  <si>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</si>
  <si>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</si>
  <si>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</si>
  <si>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</si>
  <si>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75095</t>
  </si>
  <si>
    <t>4100</t>
  </si>
  <si>
    <t>Wynagrodzenia agencyjno-prowizyjne</t>
  </si>
  <si>
    <t xml:space="preserve">Zakup materiałów i wyposażenia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</si>
  <si>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</si>
  <si>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</si>
  <si>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</si>
  <si>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</si>
  <si>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</si>
  <si>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</si>
  <si>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</si>
  <si>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</si>
  <si>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 xml:space="preserve">Wynagrodzenia bezosobowe </t>
  </si>
  <si>
    <t>75414</t>
  </si>
  <si>
    <t xml:space="preserve">Obrona cywilna </t>
  </si>
  <si>
    <t>757</t>
  </si>
  <si>
    <t>Obsługa długu publicznego</t>
  </si>
  <si>
    <t>75702</t>
  </si>
  <si>
    <t>Obsługa papierów wartościowych, kredytów i pożycz jednostek samorządu terytorialnego</t>
  </si>
  <si>
    <t>8070</t>
  </si>
  <si>
    <t>Odsetki i dyskonto od krajowych skarbowych papierów wartościowych oraz pożyczek i kredytów</t>
  </si>
  <si>
    <t>758</t>
  </si>
  <si>
    <t>Różne rozliczenia</t>
  </si>
  <si>
    <t>Różne rozliczenia finansowe</t>
  </si>
  <si>
    <t>75818</t>
  </si>
  <si>
    <t>Rezerwy ogólne i celowe</t>
  </si>
  <si>
    <t>4810</t>
  </si>
  <si>
    <t xml:space="preserve">Rezerwy </t>
  </si>
  <si>
    <t>801</t>
  </si>
  <si>
    <t xml:space="preserve">Oświata i wychowanie </t>
  </si>
  <si>
    <t>80101</t>
  </si>
  <si>
    <t>Szkoły podstawowe</t>
  </si>
  <si>
    <t>4240</t>
  </si>
  <si>
    <t>Zakup pomocy naukowych dydaktycznych i książek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</si>
  <si>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</si>
  <si>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</si>
  <si>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</si>
  <si>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</si>
  <si>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</si>
  <si>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</si>
  <si>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</si>
  <si>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</si>
  <si>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 xml:space="preserve">Podróże służbowe krajowe </t>
  </si>
  <si>
    <t>80114</t>
  </si>
  <si>
    <t>Zespoły obsługi ekonomiczno-administracyjnej szkół</t>
  </si>
  <si>
    <t>Wydatki na zakupy inewstycyjne jednostek budżetowych</t>
  </si>
  <si>
    <t>80146</t>
  </si>
  <si>
    <t>Dokształcanie i doskonalenie nauczycieli</t>
  </si>
  <si>
    <t>Zakup usług pozostalych</t>
  </si>
  <si>
    <t>80148</t>
  </si>
  <si>
    <t>Stołówki szkolne</t>
  </si>
  <si>
    <t xml:space="preserve">4110 </t>
  </si>
  <si>
    <t>80195</t>
  </si>
  <si>
    <t xml:space="preserve">Różne wydatki na rzecz osób fizycznych 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</si>
  <si>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</si>
  <si>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</si>
  <si>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</si>
  <si>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</si>
  <si>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</si>
  <si>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</si>
  <si>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</si>
  <si>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</si>
  <si>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</si>
  <si>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</si>
  <si>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</si>
  <si>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 swiadczenia z pomocy społecznej oraz niektóre świadczenia rodzinne</t>
  </si>
  <si>
    <t>4130</t>
  </si>
  <si>
    <t>Składki na ubezpieczenie zdrowotne</t>
  </si>
  <si>
    <t>85214</t>
  </si>
  <si>
    <t xml:space="preserve">Zasiłki i pomoc w naturze oraz skladki na ubezpieczenia emerytalne i rentowe </t>
  </si>
  <si>
    <t>85215</t>
  </si>
  <si>
    <t>Dodatki mieszkaniowe</t>
  </si>
  <si>
    <t>85228</t>
  </si>
  <si>
    <t>Usługi opiekuńcze i specjalistyczne usługi opiekuńcze</t>
  </si>
  <si>
    <t xml:space="preserve">Składki na ubezpieczenia społeczne </t>
  </si>
  <si>
    <t>85219</t>
  </si>
  <si>
    <t>Ośrodki pomocy społecznej</t>
  </si>
  <si>
    <t>Zakup leków, wyrobów medycznych i produktów biobójczych</t>
  </si>
  <si>
    <t>85295</t>
  </si>
  <si>
    <t>4330</t>
  </si>
  <si>
    <t>Zakup usług przez jednostki samorządu terytorialnego od innych jednostek samorządu terytorialnego</t>
  </si>
  <si>
    <t>854</t>
  </si>
  <si>
    <t>Edukacyjna opieka wychowawcza</t>
  </si>
  <si>
    <t>85401</t>
  </si>
  <si>
    <t xml:space="preserve">Świetlice szkolne 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</si>
  <si>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</si>
  <si>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</si>
  <si>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</si>
  <si>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</si>
  <si>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</si>
  <si>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</si>
  <si>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85446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</si>
  <si>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</si>
  <si>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</si>
  <si>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</si>
  <si>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</si>
  <si>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</si>
  <si>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</si>
  <si>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</si>
  <si>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</si>
  <si>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</si>
  <si>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</si>
  <si>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</si>
  <si>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Dotacja przedmiotowa z budżetu dla zakładu budżetowego</t>
  </si>
  <si>
    <t>90095</t>
  </si>
  <si>
    <t>4480</t>
  </si>
  <si>
    <t>Podatek od nieruchomości</t>
  </si>
  <si>
    <t>921</t>
  </si>
  <si>
    <t>Kultura i ochrona dziedzictwa kulturowego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</si>
  <si>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</si>
  <si>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</si>
  <si>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</si>
  <si>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</si>
  <si>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</si>
  <si>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926</t>
  </si>
  <si>
    <t>Kultura fizyczna i sport</t>
  </si>
  <si>
    <t>92605</t>
  </si>
  <si>
    <t>Zadania w zakresie kultury fizycznej i sportu</t>
  </si>
  <si>
    <t>Ogółem wydatki</t>
  </si>
  <si>
    <t>Rozdział</t>
  </si>
  <si>
    <t>§*</t>
  </si>
  <si>
    <t>Dział</t>
  </si>
  <si>
    <t>Nazwa</t>
  </si>
  <si>
    <t>Zmniejszenia</t>
  </si>
  <si>
    <t>Zwiększenia</t>
  </si>
  <si>
    <t>Plan po zmianach</t>
  </si>
  <si>
    <t>Wydatki</t>
  </si>
  <si>
    <t>85121</t>
  </si>
  <si>
    <t>Lecznictwo ambulatoryjne</t>
  </si>
  <si>
    <t>4303</t>
  </si>
  <si>
    <t>Pozostałe wydatki na rzecz osób fizycznych</t>
  </si>
  <si>
    <t>710</t>
  </si>
  <si>
    <t xml:space="preserve">Działalność usługowa </t>
  </si>
  <si>
    <t>71035</t>
  </si>
  <si>
    <t>Cmentarze</t>
  </si>
  <si>
    <t>2483</t>
  </si>
  <si>
    <t>4113</t>
  </si>
  <si>
    <t>4123</t>
  </si>
  <si>
    <t>4213</t>
  </si>
  <si>
    <t>4173</t>
  </si>
  <si>
    <t>Biblioteki</t>
  </si>
  <si>
    <t>Zakupy inwestycyjne jednostek budżetowych</t>
  </si>
  <si>
    <t>4590</t>
  </si>
  <si>
    <t>Kary i odszkodowania wypłacane na rzecz osób fizycznych</t>
  </si>
  <si>
    <t>75814</t>
  </si>
  <si>
    <t>Różne składki i opłaty</t>
  </si>
  <si>
    <t>Plan na 2009 rok</t>
  </si>
  <si>
    <t>Załącznik nr 2</t>
  </si>
  <si>
    <t xml:space="preserve">Rady Miejskiej w Mordach   </t>
  </si>
  <si>
    <t xml:space="preserve"> do uchwały nr XXVII/ …./09</t>
  </si>
  <si>
    <t>z dnia 31 marca 2009r.</t>
  </si>
  <si>
    <t xml:space="preserve"> do uchwały nr XXVII/ 136/09</t>
  </si>
  <si>
    <t xml:space="preserve">Burmistrza Miasta i Gminy Mordy   </t>
  </si>
  <si>
    <t>z dnia 29 kwietnia 2009r.</t>
  </si>
  <si>
    <t>75113</t>
  </si>
  <si>
    <t>Wybory do Parlamentu Europejskiego</t>
  </si>
  <si>
    <t>Skladki na Fundusz Pracy</t>
  </si>
  <si>
    <t xml:space="preserve"> do zarządzenia nr  9/09</t>
  </si>
  <si>
    <t xml:space="preserve"> do zarządzenia nr  10/09</t>
  </si>
  <si>
    <t>z dnia 4 maja 2009r.</t>
  </si>
  <si>
    <t>z dnia 21 maja 2009r.</t>
  </si>
  <si>
    <t xml:space="preserve"> do uchwały nr XXIX/ 139/09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</si>
</sst>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9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2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1"/>
  <sheetViews>
    <sheetView zoomScalePageLayoutView="0" workbookViewId="0" topLeftCell="A113">
      <selection activeCell="J123" sqref="J123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237</v>
      </c>
    </row>
    <row r="3" ht="12.75">
      <c r="F3" s="26" t="s">
        <v>239</v>
      </c>
    </row>
    <row r="4" ht="12.75">
      <c r="F4" s="26" t="s">
        <v>238</v>
      </c>
    </row>
    <row r="5" spans="1:6" ht="12.75">
      <c r="A5" s="24" t="s">
        <v>216</v>
      </c>
      <c r="F5" s="26" t="s">
        <v>240</v>
      </c>
    </row>
    <row r="7" spans="1:8" ht="26.25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29" t="s">
        <v>0</v>
      </c>
      <c r="B9" s="29"/>
      <c r="C9" s="29"/>
      <c r="D9" s="30" t="s">
        <v>1</v>
      </c>
      <c r="E9" s="20">
        <f>E10+E12+E14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>
      <c r="A10" s="1"/>
      <c r="B10" s="1" t="s">
        <v>2</v>
      </c>
      <c r="C10" s="1"/>
      <c r="D10" s="2" t="s">
        <v>3</v>
      </c>
      <c r="E10" s="3">
        <f>SUM(E11)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>
      <c r="A11" s="1"/>
      <c r="B11" s="1"/>
      <c r="C11" s="1" t="s">
        <v>4</v>
      </c>
      <c r="D11" s="2" t="s">
        <v>5</v>
      </c>
      <c r="E11" s="20">
        <v>3000000</v>
      </c>
      <c r="F11" s="25"/>
      <c r="G11" s="25"/>
      <c r="H11" s="3">
        <f>E11-F11+G11</f>
        <v>3000000</v>
      </c>
    </row>
    <row r="12" spans="1:8" ht="12.75">
      <c r="A12" s="1"/>
      <c r="B12" s="1" t="s">
        <v>6</v>
      </c>
      <c r="C12" s="1"/>
      <c r="D12" s="2" t="s">
        <v>7</v>
      </c>
      <c r="E12" s="3">
        <f>SUM(E13)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>
      <c r="A13" s="1"/>
      <c r="B13" s="1"/>
      <c r="C13" s="1" t="s">
        <v>8</v>
      </c>
      <c r="D13" s="2" t="s">
        <v>9</v>
      </c>
      <c r="E13" s="20">
        <v>12500</v>
      </c>
      <c r="F13" s="22"/>
      <c r="G13" s="25"/>
      <c r="H13" s="3">
        <f t="shared" si="0"/>
        <v>12500</v>
      </c>
    </row>
    <row r="14" spans="1:8" ht="12.75">
      <c r="A14" s="1"/>
      <c r="B14" s="1" t="s">
        <v>10</v>
      </c>
      <c r="C14" s="1"/>
      <c r="D14" s="2" t="s">
        <v>11</v>
      </c>
      <c r="E14" s="3">
        <f>SUM(E15:E20)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>
      <c r="A15" s="1"/>
      <c r="B15" s="1"/>
      <c r="C15" s="1" t="s">
        <v>55</v>
      </c>
      <c r="D15" s="2" t="s">
        <v>220</v>
      </c>
      <c r="E15" s="20"/>
      <c r="F15" s="3"/>
      <c r="G15" s="3"/>
      <c r="H15" s="3">
        <f t="shared" si="0"/>
        <v>0</v>
      </c>
    </row>
    <row r="16" spans="1:8" ht="25.5">
      <c r="A16" s="1"/>
      <c r="B16" s="1"/>
      <c r="C16" s="1" t="s">
        <v>39</v>
      </c>
      <c r="D16" s="2" t="s">
        <v>40</v>
      </c>
      <c r="E16" s="20"/>
      <c r="F16" s="3"/>
      <c r="G16" s="3"/>
      <c r="H16" s="3">
        <f t="shared" si="0"/>
        <v>0</v>
      </c>
    </row>
    <row r="17" spans="1:8" ht="25.5">
      <c r="A17" s="1"/>
      <c r="B17" s="1"/>
      <c r="C17" s="1" t="s">
        <v>43</v>
      </c>
      <c r="D17" s="2" t="s">
        <v>44</v>
      </c>
      <c r="E17" s="20"/>
      <c r="F17" s="3"/>
      <c r="G17" s="3"/>
      <c r="H17" s="3">
        <f t="shared" si="0"/>
        <v>0</v>
      </c>
    </row>
    <row r="18" spans="1:8" ht="12.75">
      <c r="A18" s="1"/>
      <c r="B18" s="1"/>
      <c r="C18" s="1" t="s">
        <v>45</v>
      </c>
      <c r="D18" s="2" t="s">
        <v>46</v>
      </c>
      <c r="E18" s="20"/>
      <c r="F18" s="3"/>
      <c r="G18" s="3"/>
      <c r="H18" s="3">
        <f t="shared" si="0"/>
        <v>0</v>
      </c>
    </row>
    <row r="19" spans="1:8" ht="12.75">
      <c r="A19" s="1"/>
      <c r="B19" s="1"/>
      <c r="C19" s="1" t="s">
        <v>12</v>
      </c>
      <c r="D19" s="2" t="s">
        <v>13</v>
      </c>
      <c r="E19" s="20">
        <v>500</v>
      </c>
      <c r="F19" s="22"/>
      <c r="G19" s="22"/>
      <c r="H19" s="3">
        <f t="shared" si="0"/>
        <v>500</v>
      </c>
    </row>
    <row r="20" spans="1:8" ht="12.75">
      <c r="A20" s="1"/>
      <c r="B20" s="1"/>
      <c r="C20" s="1" t="s">
        <v>14</v>
      </c>
      <c r="D20" s="2" t="s">
        <v>15</v>
      </c>
      <c r="E20" s="20">
        <v>16300</v>
      </c>
      <c r="F20" s="25">
        <v>0</v>
      </c>
      <c r="G20" s="22"/>
      <c r="H20" s="3">
        <f t="shared" si="0"/>
        <v>16300</v>
      </c>
    </row>
    <row r="21" spans="1:8" ht="12.75">
      <c r="A21" s="4" t="s">
        <v>16</v>
      </c>
      <c r="B21" s="1"/>
      <c r="C21" s="1"/>
      <c r="D21" s="5" t="s">
        <v>17</v>
      </c>
      <c r="E21" s="6">
        <f>E22+E25+E31</f>
        <v>1826192</v>
      </c>
      <c r="F21" s="6">
        <f>F22+F25+F31</f>
        <v>1117</v>
      </c>
      <c r="G21" s="6">
        <f>G22+G25+G31</f>
        <v>0</v>
      </c>
      <c r="H21" s="6">
        <f t="shared" si="0"/>
        <v>1825075</v>
      </c>
    </row>
    <row r="22" spans="1:8" ht="12.75">
      <c r="A22" s="1"/>
      <c r="B22" s="1" t="s">
        <v>18</v>
      </c>
      <c r="C22" s="1"/>
      <c r="D22" s="2" t="s">
        <v>19</v>
      </c>
      <c r="E22" s="3">
        <f>SUM(E23:E24)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>
      <c r="A23" s="1"/>
      <c r="B23" s="1"/>
      <c r="C23" s="1" t="s">
        <v>14</v>
      </c>
      <c r="D23" s="2" t="s">
        <v>15</v>
      </c>
      <c r="E23" s="20">
        <v>15192</v>
      </c>
      <c r="F23" s="22"/>
      <c r="G23" s="25"/>
      <c r="H23" s="3">
        <f t="shared" si="0"/>
        <v>15192</v>
      </c>
    </row>
    <row r="24" spans="1:8" ht="25.5">
      <c r="A24" s="1"/>
      <c r="B24" s="1"/>
      <c r="C24" s="1" t="s">
        <v>4</v>
      </c>
      <c r="D24" s="2" t="s">
        <v>5</v>
      </c>
      <c r="E24" s="20"/>
      <c r="F24" s="25"/>
      <c r="G24" s="22"/>
      <c r="H24" s="3">
        <f t="shared" si="0"/>
        <v>0</v>
      </c>
    </row>
    <row r="25" spans="1:8" ht="12.75">
      <c r="A25" s="1"/>
      <c r="B25" s="1" t="s">
        <v>20</v>
      </c>
      <c r="C25" s="1"/>
      <c r="D25" s="2" t="s">
        <v>21</v>
      </c>
      <c r="E25" s="3">
        <f>SUM(E26:E30)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>
      <c r="A26" s="1"/>
      <c r="B26" s="1"/>
      <c r="C26" s="1" t="s">
        <v>12</v>
      </c>
      <c r="D26" s="2" t="s">
        <v>13</v>
      </c>
      <c r="E26" s="20">
        <v>10000</v>
      </c>
      <c r="F26" s="22"/>
      <c r="G26" s="22"/>
      <c r="H26" s="3">
        <f t="shared" si="0"/>
        <v>10000</v>
      </c>
    </row>
    <row r="27" spans="1:8" ht="12.75">
      <c r="A27" s="1"/>
      <c r="B27" s="1"/>
      <c r="C27" s="1" t="s">
        <v>22</v>
      </c>
      <c r="D27" s="2" t="s">
        <v>23</v>
      </c>
      <c r="E27" s="20">
        <v>180000</v>
      </c>
      <c r="F27" s="22"/>
      <c r="G27" s="22"/>
      <c r="H27" s="3">
        <f t="shared" si="0"/>
        <v>180000</v>
      </c>
    </row>
    <row r="28" spans="1:8" ht="12.75">
      <c r="A28" s="1"/>
      <c r="B28" s="1"/>
      <c r="C28" s="1" t="s">
        <v>14</v>
      </c>
      <c r="D28" s="2" t="s">
        <v>15</v>
      </c>
      <c r="E28" s="20">
        <v>21000</v>
      </c>
      <c r="F28" s="22"/>
      <c r="G28" s="22"/>
      <c r="H28" s="3">
        <f t="shared" si="0"/>
        <v>21000</v>
      </c>
    </row>
    <row r="29" spans="1:8" ht="25.5">
      <c r="A29" s="1"/>
      <c r="B29" s="1"/>
      <c r="C29" s="1" t="s">
        <v>232</v>
      </c>
      <c r="D29" s="2" t="s">
        <v>233</v>
      </c>
      <c r="E29" s="20">
        <v>0</v>
      </c>
      <c r="F29" s="22"/>
      <c r="G29" s="25"/>
      <c r="H29" s="3">
        <f t="shared" si="0"/>
        <v>0</v>
      </c>
    </row>
    <row r="30" spans="1:8" ht="25.5">
      <c r="A30" s="1"/>
      <c r="B30" s="1"/>
      <c r="C30" s="1" t="s">
        <v>4</v>
      </c>
      <c r="D30" s="2" t="s">
        <v>5</v>
      </c>
      <c r="E30" s="20">
        <v>1575000</v>
      </c>
      <c r="F30" s="22"/>
      <c r="G30" s="22"/>
      <c r="H30" s="3">
        <f t="shared" si="0"/>
        <v>1575000</v>
      </c>
    </row>
    <row r="31" spans="1:8" ht="12.75">
      <c r="A31" s="1"/>
      <c r="B31" s="1" t="s">
        <v>24</v>
      </c>
      <c r="C31" s="1"/>
      <c r="D31" s="2" t="s">
        <v>11</v>
      </c>
      <c r="E31" s="3">
        <f>SUM(E32)</f>
        <v>25000</v>
      </c>
      <c r="F31" s="3">
        <f>SUM(F32)</f>
        <v>1117</v>
      </c>
      <c r="G31" s="3">
        <f>SUM(G32)</f>
        <v>0</v>
      </c>
      <c r="H31" s="3">
        <f t="shared" si="0"/>
        <v>23883</v>
      </c>
    </row>
    <row r="32" spans="1:8" ht="25.5">
      <c r="A32" s="1"/>
      <c r="B32" s="1"/>
      <c r="C32" s="1" t="s">
        <v>25</v>
      </c>
      <c r="D32" s="2" t="s">
        <v>26</v>
      </c>
      <c r="E32" s="20">
        <v>25000</v>
      </c>
      <c r="F32" s="22">
        <v>1117</v>
      </c>
      <c r="G32" s="22"/>
      <c r="H32" s="3">
        <f t="shared" si="0"/>
        <v>23883</v>
      </c>
    </row>
    <row r="33" spans="1:8" ht="12.75">
      <c r="A33" s="4" t="s">
        <v>27</v>
      </c>
      <c r="B33" s="4"/>
      <c r="C33" s="4"/>
      <c r="D33" s="5" t="s">
        <v>28</v>
      </c>
      <c r="E33" s="6">
        <f>SUM(E34)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>
      <c r="A34" s="1"/>
      <c r="B34" s="1" t="s">
        <v>29</v>
      </c>
      <c r="C34" s="1"/>
      <c r="D34" s="2" t="s">
        <v>30</v>
      </c>
      <c r="E34" s="3">
        <f>SUM(E35:E38)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>
      <c r="A35" s="1"/>
      <c r="B35" s="1"/>
      <c r="C35" s="1" t="s">
        <v>12</v>
      </c>
      <c r="D35" s="2" t="s">
        <v>13</v>
      </c>
      <c r="E35" s="20">
        <v>5000</v>
      </c>
      <c r="F35" s="22"/>
      <c r="G35" s="22"/>
      <c r="H35" s="3">
        <f t="shared" si="0"/>
        <v>5000</v>
      </c>
    </row>
    <row r="36" spans="1:8" ht="12.75">
      <c r="A36" s="1"/>
      <c r="B36" s="1"/>
      <c r="C36" s="1" t="s">
        <v>31</v>
      </c>
      <c r="D36" s="2" t="s">
        <v>32</v>
      </c>
      <c r="E36" s="20">
        <v>2000</v>
      </c>
      <c r="F36" s="22"/>
      <c r="G36" s="22"/>
      <c r="H36" s="3">
        <f t="shared" si="0"/>
        <v>2000</v>
      </c>
    </row>
    <row r="37" spans="1:8" ht="12.75">
      <c r="A37" s="1"/>
      <c r="B37" s="1"/>
      <c r="C37" s="1" t="s">
        <v>14</v>
      </c>
      <c r="D37" s="2" t="s">
        <v>15</v>
      </c>
      <c r="E37" s="20">
        <v>27800</v>
      </c>
      <c r="F37" s="22"/>
      <c r="G37" s="22"/>
      <c r="H37" s="3">
        <f t="shared" si="0"/>
        <v>27800</v>
      </c>
    </row>
    <row r="38" spans="1:8" ht="25.5">
      <c r="A38" s="1"/>
      <c r="B38" s="1"/>
      <c r="C38" s="1" t="s">
        <v>33</v>
      </c>
      <c r="D38" s="2" t="s">
        <v>34</v>
      </c>
      <c r="E38" s="20">
        <v>1000</v>
      </c>
      <c r="F38" s="22"/>
      <c r="G38" s="22"/>
      <c r="H38" s="3">
        <f t="shared" si="0"/>
        <v>1000</v>
      </c>
    </row>
    <row r="39" spans="1:8" ht="12.75">
      <c r="A39" s="31" t="s">
        <v>221</v>
      </c>
      <c r="B39" s="32"/>
      <c r="C39" s="32"/>
      <c r="D39" s="33" t="s">
        <v>222</v>
      </c>
      <c r="E39" s="27">
        <f>E40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>
      <c r="A40" s="34"/>
      <c r="B40" s="35" t="s">
        <v>223</v>
      </c>
      <c r="C40" s="36"/>
      <c r="D40" s="37" t="s">
        <v>224</v>
      </c>
      <c r="E40" s="27">
        <f>SUM(E41:E42)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>
      <c r="A41" s="34"/>
      <c r="B41" s="35"/>
      <c r="C41" s="1" t="s">
        <v>22</v>
      </c>
      <c r="D41" s="2" t="s">
        <v>23</v>
      </c>
      <c r="E41" s="20"/>
      <c r="F41" s="27"/>
      <c r="G41" s="27"/>
      <c r="H41" s="28">
        <f t="shared" si="0"/>
        <v>0</v>
      </c>
    </row>
    <row r="42" spans="1:8" ht="12.75">
      <c r="A42" s="1"/>
      <c r="B42" s="1"/>
      <c r="C42" s="1" t="s">
        <v>14</v>
      </c>
      <c r="D42" s="2" t="s">
        <v>15</v>
      </c>
      <c r="E42" s="20"/>
      <c r="F42" s="22"/>
      <c r="G42" s="22"/>
      <c r="H42" s="28">
        <f t="shared" si="0"/>
        <v>0</v>
      </c>
    </row>
    <row r="43" spans="1:8" ht="12.75">
      <c r="A43" s="4" t="s">
        <v>35</v>
      </c>
      <c r="B43" s="4"/>
      <c r="C43" s="4"/>
      <c r="D43" s="5" t="s">
        <v>36</v>
      </c>
      <c r="E43" s="6">
        <f>E88+E84+E58+E54+E44</f>
        <v>2121110</v>
      </c>
      <c r="F43" s="6">
        <f>F88+F84+F58+F54+F44</f>
        <v>0</v>
      </c>
      <c r="G43" s="6">
        <f>G88+G84+G58+G54+G44</f>
        <v>0</v>
      </c>
      <c r="H43" s="6">
        <f t="shared" si="0"/>
        <v>2121110</v>
      </c>
    </row>
    <row r="44" spans="1:8" ht="12.75">
      <c r="A44" s="1"/>
      <c r="B44" s="1" t="s">
        <v>37</v>
      </c>
      <c r="C44" s="1"/>
      <c r="D44" s="2" t="s">
        <v>38</v>
      </c>
      <c r="E44" s="3">
        <f>SUM(E45:E53)</f>
        <v>118810</v>
      </c>
      <c r="F44" s="3">
        <f>SUM(F45:F53)</f>
        <v>0</v>
      </c>
      <c r="G44" s="3">
        <f>SUM(G45:G53)</f>
        <v>0</v>
      </c>
      <c r="H44" s="3">
        <f t="shared" si="0"/>
        <v>118810</v>
      </c>
    </row>
    <row r="45" spans="1:8" ht="25.5">
      <c r="A45" s="1"/>
      <c r="B45" s="1"/>
      <c r="C45" s="1" t="s">
        <v>39</v>
      </c>
      <c r="D45" s="2" t="s">
        <v>40</v>
      </c>
      <c r="E45" s="20">
        <v>81000</v>
      </c>
      <c r="F45" s="22"/>
      <c r="G45" s="22"/>
      <c r="H45" s="3">
        <f t="shared" si="0"/>
        <v>81000</v>
      </c>
    </row>
    <row r="46" spans="1:8" ht="12.75">
      <c r="A46" s="1"/>
      <c r="B46" s="1"/>
      <c r="C46" s="1" t="s">
        <v>41</v>
      </c>
      <c r="D46" s="2" t="s">
        <v>42</v>
      </c>
      <c r="E46" s="20">
        <v>6850</v>
      </c>
      <c r="F46" s="22"/>
      <c r="G46" s="22"/>
      <c r="H46" s="3">
        <f t="shared" si="0"/>
        <v>6850</v>
      </c>
    </row>
    <row r="47" spans="1:8" ht="25.5">
      <c r="A47" s="1"/>
      <c r="B47" s="1"/>
      <c r="C47" s="1" t="s">
        <v>43</v>
      </c>
      <c r="D47" s="2" t="s">
        <v>44</v>
      </c>
      <c r="E47" s="20">
        <v>13900</v>
      </c>
      <c r="F47" s="22"/>
      <c r="G47" s="22"/>
      <c r="H47" s="3">
        <f t="shared" si="0"/>
        <v>13900</v>
      </c>
    </row>
    <row r="48" spans="1:8" ht="12.75">
      <c r="A48" s="1"/>
      <c r="B48" s="1"/>
      <c r="C48" s="1" t="s">
        <v>45</v>
      </c>
      <c r="D48" s="2" t="s">
        <v>46</v>
      </c>
      <c r="E48" s="20">
        <v>2150</v>
      </c>
      <c r="F48" s="22"/>
      <c r="G48" s="22"/>
      <c r="H48" s="3">
        <f t="shared" si="0"/>
        <v>2150</v>
      </c>
    </row>
    <row r="49" spans="1:8" ht="12.75">
      <c r="A49" s="1"/>
      <c r="B49" s="1"/>
      <c r="C49" s="1" t="s">
        <v>12</v>
      </c>
      <c r="D49" s="2" t="s">
        <v>13</v>
      </c>
      <c r="E49" s="20">
        <v>3000</v>
      </c>
      <c r="F49" s="22"/>
      <c r="G49" s="22"/>
      <c r="H49" s="3">
        <f t="shared" si="0"/>
        <v>3000</v>
      </c>
    </row>
    <row r="50" spans="1:8" ht="12.75">
      <c r="A50" s="1"/>
      <c r="B50" s="1"/>
      <c r="C50" s="1" t="s">
        <v>14</v>
      </c>
      <c r="D50" s="2" t="s">
        <v>15</v>
      </c>
      <c r="E50" s="20">
        <v>9200</v>
      </c>
      <c r="F50" s="22"/>
      <c r="G50" s="22"/>
      <c r="H50" s="3">
        <f t="shared" si="0"/>
        <v>9200</v>
      </c>
    </row>
    <row r="51" spans="1:8" ht="12.75">
      <c r="A51" s="1"/>
      <c r="B51" s="1"/>
      <c r="C51" s="1" t="s">
        <v>47</v>
      </c>
      <c r="D51" s="2" t="s">
        <v>48</v>
      </c>
      <c r="E51" s="20">
        <v>300</v>
      </c>
      <c r="F51" s="22"/>
      <c r="G51" s="22"/>
      <c r="H51" s="3">
        <f t="shared" si="0"/>
        <v>300</v>
      </c>
    </row>
    <row r="52" spans="1:8" ht="25.5">
      <c r="A52" s="1"/>
      <c r="B52" s="1"/>
      <c r="C52" s="1" t="s">
        <v>49</v>
      </c>
      <c r="D52" s="2" t="s">
        <v>50</v>
      </c>
      <c r="E52" s="20">
        <v>1610</v>
      </c>
      <c r="F52" s="22"/>
      <c r="G52" s="22"/>
      <c r="H52" s="3">
        <f t="shared" si="0"/>
        <v>1610</v>
      </c>
    </row>
    <row r="53" spans="1:8" ht="38.25">
      <c r="A53" s="1"/>
      <c r="B53" s="1"/>
      <c r="C53" s="1" t="s">
        <v>51</v>
      </c>
      <c r="D53" s="2" t="s">
        <v>52</v>
      </c>
      <c r="E53" s="20">
        <v>800</v>
      </c>
      <c r="F53" s="22"/>
      <c r="G53" s="22"/>
      <c r="H53" s="3">
        <f t="shared" si="0"/>
        <v>800</v>
      </c>
    </row>
    <row r="54" spans="1:8" ht="25.5">
      <c r="A54" s="1"/>
      <c r="B54" s="1" t="s">
        <v>53</v>
      </c>
      <c r="C54" s="1"/>
      <c r="D54" s="2" t="s">
        <v>54</v>
      </c>
      <c r="E54" s="3">
        <f>SUM(E55:E57)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>
      <c r="A55" s="1"/>
      <c r="B55" s="1"/>
      <c r="C55" s="1" t="s">
        <v>55</v>
      </c>
      <c r="D55" s="2" t="s">
        <v>56</v>
      </c>
      <c r="E55" s="20">
        <v>55000</v>
      </c>
      <c r="F55" s="25"/>
      <c r="G55" s="22"/>
      <c r="H55" s="3">
        <f t="shared" si="0"/>
        <v>55000</v>
      </c>
    </row>
    <row r="56" spans="1:8" ht="12.75">
      <c r="A56" s="1"/>
      <c r="B56" s="1"/>
      <c r="C56" s="1" t="s">
        <v>14</v>
      </c>
      <c r="D56" s="2" t="s">
        <v>15</v>
      </c>
      <c r="E56" s="20">
        <v>5000</v>
      </c>
      <c r="F56" s="22"/>
      <c r="G56" s="25"/>
      <c r="H56" s="3">
        <f t="shared" si="0"/>
        <v>5000</v>
      </c>
    </row>
    <row r="57" spans="1:8" ht="12.75">
      <c r="A57" s="1"/>
      <c r="B57" s="1"/>
      <c r="C57" s="1" t="s">
        <v>47</v>
      </c>
      <c r="D57" s="2" t="s">
        <v>48</v>
      </c>
      <c r="E57" s="20">
        <v>1000</v>
      </c>
      <c r="F57" s="22"/>
      <c r="G57" s="22"/>
      <c r="H57" s="3">
        <f t="shared" si="0"/>
        <v>1000</v>
      </c>
    </row>
    <row r="58" spans="1:8" ht="25.5">
      <c r="A58" s="1"/>
      <c r="B58" s="1" t="s">
        <v>57</v>
      </c>
      <c r="C58" s="1"/>
      <c r="D58" s="2" t="s">
        <v>58</v>
      </c>
      <c r="E58" s="3">
        <f>SUM(E59:E83)</f>
        <v>1878500</v>
      </c>
      <c r="F58" s="3">
        <f>SUM(F59:F83)</f>
        <v>0</v>
      </c>
      <c r="G58" s="3">
        <f>SUM(G59:G83)</f>
        <v>0</v>
      </c>
      <c r="H58" s="3">
        <f t="shared" si="0"/>
        <v>1878500</v>
      </c>
    </row>
    <row r="59" spans="1:8" ht="25.5">
      <c r="A59" s="1"/>
      <c r="B59" s="1"/>
      <c r="C59" s="1" t="s">
        <v>59</v>
      </c>
      <c r="D59" s="2" t="s">
        <v>60</v>
      </c>
      <c r="E59" s="20">
        <v>1000</v>
      </c>
      <c r="F59" s="22"/>
      <c r="G59" s="22"/>
      <c r="H59" s="3">
        <f t="shared" si="0"/>
        <v>1000</v>
      </c>
    </row>
    <row r="60" spans="1:8" ht="25.5">
      <c r="A60" s="1"/>
      <c r="B60" s="1"/>
      <c r="C60" s="1" t="s">
        <v>39</v>
      </c>
      <c r="D60" s="2" t="s">
        <v>40</v>
      </c>
      <c r="E60" s="20">
        <v>883340</v>
      </c>
      <c r="F60" s="22"/>
      <c r="G60" s="22"/>
      <c r="H60" s="3">
        <f t="shared" si="0"/>
        <v>883340</v>
      </c>
    </row>
    <row r="61" spans="1:8" ht="12.75">
      <c r="A61" s="1"/>
      <c r="B61" s="1"/>
      <c r="C61" s="1" t="s">
        <v>41</v>
      </c>
      <c r="D61" s="2" t="s">
        <v>42</v>
      </c>
      <c r="E61" s="20">
        <v>73583</v>
      </c>
      <c r="F61" s="22"/>
      <c r="G61" s="22"/>
      <c r="H61" s="3">
        <f t="shared" si="0"/>
        <v>73583</v>
      </c>
    </row>
    <row r="62" spans="1:8" ht="25.5">
      <c r="A62" s="1"/>
      <c r="B62" s="1"/>
      <c r="C62" s="1" t="s">
        <v>43</v>
      </c>
      <c r="D62" s="2" t="s">
        <v>44</v>
      </c>
      <c r="E62" s="20">
        <v>153000</v>
      </c>
      <c r="F62" s="22"/>
      <c r="G62" s="22"/>
      <c r="H62" s="3">
        <f t="shared" si="0"/>
        <v>153000</v>
      </c>
    </row>
    <row r="63" spans="1:8" ht="12.75">
      <c r="A63" s="1"/>
      <c r="B63" s="1"/>
      <c r="C63" s="1" t="s">
        <v>45</v>
      </c>
      <c r="D63" s="2" t="s">
        <v>46</v>
      </c>
      <c r="E63" s="20">
        <v>25000</v>
      </c>
      <c r="F63" s="22"/>
      <c r="G63" s="22"/>
      <c r="H63" s="3">
        <f t="shared" si="0"/>
        <v>25000</v>
      </c>
    </row>
    <row r="64" spans="1:8" ht="12.75">
      <c r="A64" s="1"/>
      <c r="B64" s="1"/>
      <c r="C64" s="1" t="s">
        <v>61</v>
      </c>
      <c r="D64" s="2" t="s">
        <v>62</v>
      </c>
      <c r="E64" s="20">
        <v>10000</v>
      </c>
      <c r="F64" s="25"/>
      <c r="G64" s="25"/>
      <c r="H64" s="3">
        <f t="shared" si="0"/>
        <v>10000</v>
      </c>
    </row>
    <row r="65" spans="1:8" ht="12.75">
      <c r="A65" s="1"/>
      <c r="B65" s="1"/>
      <c r="C65" s="1" t="s">
        <v>63</v>
      </c>
      <c r="D65" s="2" t="s">
        <v>64</v>
      </c>
      <c r="E65" s="20">
        <v>3100</v>
      </c>
      <c r="F65" s="25"/>
      <c r="G65" s="25"/>
      <c r="H65" s="3">
        <f t="shared" si="0"/>
        <v>3100</v>
      </c>
    </row>
    <row r="66" spans="1:8" ht="12.75">
      <c r="A66" s="1"/>
      <c r="B66" s="1"/>
      <c r="C66" s="1" t="s">
        <v>12</v>
      </c>
      <c r="D66" s="2" t="s">
        <v>65</v>
      </c>
      <c r="E66" s="20">
        <v>79425</v>
      </c>
      <c r="F66" s="25"/>
      <c r="G66" s="25"/>
      <c r="H66" s="3">
        <f t="shared" si="0"/>
        <v>79425</v>
      </c>
    </row>
    <row r="67" spans="1:8" ht="25.5">
      <c r="A67" s="1"/>
      <c r="B67" s="1"/>
      <c r="C67" s="1" t="s">
        <v>66</v>
      </c>
      <c r="D67" s="2" t="s">
        <v>67</v>
      </c>
      <c r="E67" s="20">
        <v>1500</v>
      </c>
      <c r="F67" s="25"/>
      <c r="G67" s="25"/>
      <c r="H67" s="3">
        <f t="shared" si="0"/>
        <v>1500</v>
      </c>
    </row>
    <row r="68" spans="1:8" ht="12.75">
      <c r="A68" s="1"/>
      <c r="B68" s="1"/>
      <c r="C68" s="1" t="s">
        <v>31</v>
      </c>
      <c r="D68" s="2" t="s">
        <v>32</v>
      </c>
      <c r="E68" s="20">
        <v>23000</v>
      </c>
      <c r="F68" s="25"/>
      <c r="G68" s="25"/>
      <c r="H68" s="3">
        <f t="shared" si="0"/>
        <v>23000</v>
      </c>
    </row>
    <row r="69" spans="1:8" ht="12.75">
      <c r="A69" s="1"/>
      <c r="B69" s="1"/>
      <c r="C69" s="1" t="s">
        <v>68</v>
      </c>
      <c r="D69" s="2" t="s">
        <v>69</v>
      </c>
      <c r="E69" s="20">
        <v>800</v>
      </c>
      <c r="F69" s="22"/>
      <c r="G69" s="22"/>
      <c r="H69" s="3">
        <f t="shared" si="0"/>
        <v>800</v>
      </c>
    </row>
    <row r="70" spans="1:8" ht="12.75">
      <c r="A70" s="1"/>
      <c r="B70" s="1"/>
      <c r="C70" s="1" t="s">
        <v>14</v>
      </c>
      <c r="D70" s="2" t="s">
        <v>15</v>
      </c>
      <c r="E70" s="20">
        <v>60000</v>
      </c>
      <c r="F70" s="22"/>
      <c r="G70" s="25"/>
      <c r="H70" s="3">
        <f t="shared" si="0"/>
        <v>60000</v>
      </c>
    </row>
    <row r="71" spans="1:8" ht="25.5">
      <c r="A71" s="1"/>
      <c r="B71" s="1"/>
      <c r="C71" s="1" t="s">
        <v>70</v>
      </c>
      <c r="D71" s="2" t="s">
        <v>71</v>
      </c>
      <c r="E71" s="20">
        <v>2500</v>
      </c>
      <c r="F71" s="22"/>
      <c r="G71" s="22"/>
      <c r="H71" s="3">
        <f t="shared" si="0"/>
        <v>2500</v>
      </c>
    </row>
    <row r="72" spans="1:8" ht="38.25">
      <c r="A72" s="1"/>
      <c r="B72" s="1"/>
      <c r="C72" s="1" t="s">
        <v>72</v>
      </c>
      <c r="D72" s="2" t="s">
        <v>73</v>
      </c>
      <c r="E72" s="20">
        <v>2500</v>
      </c>
      <c r="F72" s="25"/>
      <c r="G72" s="25"/>
      <c r="H72" s="3">
        <f t="shared" si="0"/>
        <v>2500</v>
      </c>
    </row>
    <row r="73" spans="1:8" ht="38.25">
      <c r="A73" s="1"/>
      <c r="B73" s="1"/>
      <c r="C73" s="1" t="s">
        <v>74</v>
      </c>
      <c r="D73" s="2" t="s">
        <v>75</v>
      </c>
      <c r="E73" s="20">
        <v>18000</v>
      </c>
      <c r="F73" s="25"/>
      <c r="G73" s="25"/>
      <c r="H73" s="3">
        <f t="shared" si="0"/>
        <v>18000</v>
      </c>
    </row>
    <row r="74" spans="1:8" ht="38.25">
      <c r="A74" s="1"/>
      <c r="B74" s="1"/>
      <c r="C74" s="1" t="s">
        <v>76</v>
      </c>
      <c r="D74" s="2" t="s">
        <v>77</v>
      </c>
      <c r="E74" s="20">
        <v>21960</v>
      </c>
      <c r="F74" s="25"/>
      <c r="G74" s="25"/>
      <c r="H74" s="3">
        <f t="shared" si="0"/>
        <v>21960</v>
      </c>
    </row>
    <row r="75" spans="1:8" ht="12.75">
      <c r="A75" s="1"/>
      <c r="B75" s="1"/>
      <c r="C75" s="1" t="s">
        <v>47</v>
      </c>
      <c r="D75" s="2" t="s">
        <v>48</v>
      </c>
      <c r="E75" s="20">
        <v>9792</v>
      </c>
      <c r="F75" s="25"/>
      <c r="G75" s="25"/>
      <c r="H75" s="3">
        <f t="shared" si="0"/>
        <v>9792</v>
      </c>
    </row>
    <row r="76" spans="1:8" ht="12.75">
      <c r="A76" s="1"/>
      <c r="B76" s="1"/>
      <c r="C76" s="1" t="s">
        <v>78</v>
      </c>
      <c r="D76" s="2" t="s">
        <v>79</v>
      </c>
      <c r="E76" s="20">
        <v>5000</v>
      </c>
      <c r="F76" s="22"/>
      <c r="G76" s="22"/>
      <c r="H76" s="3">
        <f t="shared" si="0"/>
        <v>5000</v>
      </c>
    </row>
    <row r="77" spans="1:8" ht="12.75">
      <c r="A77" s="1"/>
      <c r="B77" s="1"/>
      <c r="C77" s="1" t="s">
        <v>80</v>
      </c>
      <c r="D77" s="2" t="s">
        <v>81</v>
      </c>
      <c r="E77" s="20">
        <v>15000</v>
      </c>
      <c r="F77" s="22"/>
      <c r="G77" s="22"/>
      <c r="H77" s="3">
        <f t="shared" si="0"/>
        <v>15000</v>
      </c>
    </row>
    <row r="78" spans="1:8" ht="25.5">
      <c r="A78" s="1"/>
      <c r="B78" s="1"/>
      <c r="C78" s="1" t="s">
        <v>49</v>
      </c>
      <c r="D78" s="2" t="s">
        <v>50</v>
      </c>
      <c r="E78" s="20">
        <v>22000</v>
      </c>
      <c r="F78" s="22"/>
      <c r="G78" s="25"/>
      <c r="H78" s="3">
        <f t="shared" si="0"/>
        <v>22000</v>
      </c>
    </row>
    <row r="79" spans="1:8" ht="38.25">
      <c r="A79" s="1"/>
      <c r="B79" s="1"/>
      <c r="C79" s="1" t="s">
        <v>51</v>
      </c>
      <c r="D79" s="2" t="s">
        <v>52</v>
      </c>
      <c r="E79" s="20">
        <v>10000</v>
      </c>
      <c r="F79" s="22"/>
      <c r="G79" s="22"/>
      <c r="H79" s="3">
        <f t="shared" si="0"/>
        <v>10000</v>
      </c>
    </row>
    <row r="80" spans="1:8" ht="38.25">
      <c r="A80" s="1"/>
      <c r="B80" s="1"/>
      <c r="C80" s="1" t="s">
        <v>82</v>
      </c>
      <c r="D80" s="2" t="s">
        <v>83</v>
      </c>
      <c r="E80" s="20">
        <v>3000</v>
      </c>
      <c r="F80" s="22"/>
      <c r="G80" s="22"/>
      <c r="H80" s="3">
        <f t="shared" si="0"/>
        <v>3000</v>
      </c>
    </row>
    <row r="81" spans="1:8" ht="25.5">
      <c r="A81" s="1"/>
      <c r="B81" s="1"/>
      <c r="C81" s="1" t="s">
        <v>84</v>
      </c>
      <c r="D81" s="2" t="s">
        <v>85</v>
      </c>
      <c r="E81" s="20">
        <v>5000</v>
      </c>
      <c r="F81" s="22"/>
      <c r="G81" s="22"/>
      <c r="H81" s="3">
        <f t="shared" si="0"/>
        <v>5000</v>
      </c>
    </row>
    <row r="82" spans="1:8" ht="25.5">
      <c r="A82" s="1"/>
      <c r="B82" s="1"/>
      <c r="C82" s="1" t="s">
        <v>4</v>
      </c>
      <c r="D82" s="2" t="s">
        <v>5</v>
      </c>
      <c r="E82" s="20">
        <v>450000</v>
      </c>
      <c r="F82" s="22"/>
      <c r="G82" s="22"/>
      <c r="H82" s="3">
        <f t="shared" si="0"/>
        <v>450000</v>
      </c>
    </row>
    <row r="83" spans="1:8" ht="25.5">
      <c r="A83" s="1"/>
      <c r="B83" s="1"/>
      <c r="C83" s="1" t="s">
        <v>86</v>
      </c>
      <c r="D83" s="2" t="s">
        <v>87</v>
      </c>
      <c r="E83" s="20">
        <v>0</v>
      </c>
      <c r="F83" s="22"/>
      <c r="G83" s="22"/>
      <c r="H83" s="3">
        <f t="shared" si="0"/>
        <v>0</v>
      </c>
    </row>
    <row r="84" spans="1:8" ht="25.5">
      <c r="A84" s="1"/>
      <c r="B84" s="1" t="s">
        <v>88</v>
      </c>
      <c r="C84" s="1"/>
      <c r="D84" s="2" t="s">
        <v>89</v>
      </c>
      <c r="E84" s="3">
        <f>SUM(E85:E87)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>
      <c r="A85" s="1"/>
      <c r="B85" s="1"/>
      <c r="C85" s="1" t="s">
        <v>63</v>
      </c>
      <c r="D85" s="2" t="s">
        <v>64</v>
      </c>
      <c r="E85" s="20">
        <v>2000</v>
      </c>
      <c r="F85" s="22"/>
      <c r="G85" s="25"/>
      <c r="H85" s="3">
        <f aca="true" t="shared" si="1" ref="H85:H153">E85-F85+G85</f>
        <v>2000</v>
      </c>
    </row>
    <row r="86" spans="1:8" ht="12.75">
      <c r="A86" s="1"/>
      <c r="B86" s="1"/>
      <c r="C86" s="1" t="s">
        <v>12</v>
      </c>
      <c r="D86" s="2" t="s">
        <v>65</v>
      </c>
      <c r="E86" s="20">
        <v>6000</v>
      </c>
      <c r="F86" s="22"/>
      <c r="G86" s="25"/>
      <c r="H86" s="3">
        <f t="shared" si="1"/>
        <v>6000</v>
      </c>
    </row>
    <row r="87" spans="1:8" ht="12.75">
      <c r="A87" s="1"/>
      <c r="B87" s="1"/>
      <c r="C87" s="1" t="s">
        <v>14</v>
      </c>
      <c r="D87" s="2" t="s">
        <v>15</v>
      </c>
      <c r="E87" s="20">
        <v>3000</v>
      </c>
      <c r="F87" s="25"/>
      <c r="G87" s="25"/>
      <c r="H87" s="3">
        <f t="shared" si="1"/>
        <v>3000</v>
      </c>
    </row>
    <row r="88" spans="1:8" ht="12.75">
      <c r="A88" s="1"/>
      <c r="B88" s="1" t="s">
        <v>90</v>
      </c>
      <c r="C88" s="1"/>
      <c r="D88" s="2" t="s">
        <v>11</v>
      </c>
      <c r="E88" s="3">
        <f>SUM(E89:E92)</f>
        <v>51800</v>
      </c>
      <c r="F88" s="3">
        <f>SUM(F89:F92)</f>
        <v>0</v>
      </c>
      <c r="G88" s="3">
        <f>SUM(G89:G93)</f>
        <v>0</v>
      </c>
      <c r="H88" s="3">
        <f t="shared" si="1"/>
        <v>51800</v>
      </c>
    </row>
    <row r="89" spans="1:8" ht="25.5">
      <c r="A89" s="1"/>
      <c r="B89" s="1"/>
      <c r="C89" s="1" t="s">
        <v>55</v>
      </c>
      <c r="D89" s="2" t="s">
        <v>56</v>
      </c>
      <c r="E89" s="20">
        <v>9600</v>
      </c>
      <c r="F89" s="22"/>
      <c r="G89" s="25"/>
      <c r="H89" s="3">
        <f t="shared" si="1"/>
        <v>9600</v>
      </c>
    </row>
    <row r="90" spans="1:8" ht="25.5">
      <c r="A90" s="1"/>
      <c r="B90" s="1"/>
      <c r="C90" s="1" t="s">
        <v>91</v>
      </c>
      <c r="D90" s="2" t="s">
        <v>92</v>
      </c>
      <c r="E90" s="20">
        <v>40200</v>
      </c>
      <c r="F90" s="22"/>
      <c r="G90" s="25"/>
      <c r="H90" s="3">
        <f t="shared" si="1"/>
        <v>40200</v>
      </c>
    </row>
    <row r="91" spans="1:8" ht="12.75">
      <c r="A91" s="1"/>
      <c r="B91" s="1"/>
      <c r="C91" s="1" t="s">
        <v>12</v>
      </c>
      <c r="D91" s="2" t="s">
        <v>93</v>
      </c>
      <c r="E91" s="20">
        <v>1000</v>
      </c>
      <c r="F91" s="22"/>
      <c r="G91" s="25"/>
      <c r="H91" s="3">
        <f t="shared" si="1"/>
        <v>1000</v>
      </c>
    </row>
    <row r="92" spans="1:8" ht="12.75">
      <c r="A92" s="1"/>
      <c r="B92" s="1"/>
      <c r="C92" s="1" t="s">
        <v>14</v>
      </c>
      <c r="D92" s="2" t="s">
        <v>15</v>
      </c>
      <c r="E92" s="20">
        <v>1000</v>
      </c>
      <c r="F92" s="22"/>
      <c r="G92" s="25"/>
      <c r="H92" s="3">
        <f t="shared" si="1"/>
        <v>1000</v>
      </c>
    </row>
    <row r="93" spans="1:8" ht="12.75">
      <c r="A93" s="1"/>
      <c r="B93" s="1"/>
      <c r="C93" s="1" t="s">
        <v>80</v>
      </c>
      <c r="D93" s="2" t="s">
        <v>235</v>
      </c>
      <c r="E93" s="20">
        <v>0</v>
      </c>
      <c r="F93" s="22"/>
      <c r="G93" s="25"/>
      <c r="H93" s="3">
        <f t="shared" si="1"/>
        <v>0</v>
      </c>
    </row>
    <row r="94" spans="1:8" ht="51">
      <c r="A94" s="4" t="s">
        <v>94</v>
      </c>
      <c r="B94" s="4"/>
      <c r="C94" s="4"/>
      <c r="D94" s="5" t="s">
        <v>95</v>
      </c>
      <c r="E94" s="6">
        <f>E95</f>
        <v>1026</v>
      </c>
      <c r="F94" s="6">
        <f>F95</f>
        <v>0</v>
      </c>
      <c r="G94" s="6">
        <f>G95</f>
        <v>0</v>
      </c>
      <c r="H94" s="6">
        <f t="shared" si="1"/>
        <v>1026</v>
      </c>
    </row>
    <row r="95" spans="1:8" ht="38.25">
      <c r="A95" s="1"/>
      <c r="B95" s="1" t="s">
        <v>96</v>
      </c>
      <c r="C95" s="1"/>
      <c r="D95" s="2" t="s">
        <v>97</v>
      </c>
      <c r="E95" s="3">
        <f>SUM(E96)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>
      <c r="A96" s="1"/>
      <c r="B96" s="1"/>
      <c r="C96" s="1" t="s">
        <v>14</v>
      </c>
      <c r="D96" s="2" t="s">
        <v>15</v>
      </c>
      <c r="E96" s="20">
        <v>1026</v>
      </c>
      <c r="F96" s="22"/>
      <c r="G96" s="22"/>
      <c r="H96" s="3">
        <f t="shared" si="1"/>
        <v>1026</v>
      </c>
    </row>
    <row r="97" spans="1:8" ht="25.5">
      <c r="A97" s="4" t="s">
        <v>98</v>
      </c>
      <c r="B97" s="4"/>
      <c r="C97" s="4"/>
      <c r="D97" s="5" t="s">
        <v>99</v>
      </c>
      <c r="E97" s="6">
        <f>E98+E109</f>
        <v>74269</v>
      </c>
      <c r="F97" s="6">
        <f>F98+F109</f>
        <v>10000</v>
      </c>
      <c r="G97" s="6">
        <f>G98+G109</f>
        <v>10000</v>
      </c>
      <c r="H97" s="6">
        <f t="shared" si="1"/>
        <v>74269</v>
      </c>
    </row>
    <row r="98" spans="1:8" ht="12.75">
      <c r="A98" s="1"/>
      <c r="B98" s="1" t="s">
        <v>100</v>
      </c>
      <c r="C98" s="1"/>
      <c r="D98" s="2" t="s">
        <v>101</v>
      </c>
      <c r="E98" s="3">
        <f>SUM(E99:E107)</f>
        <v>73869</v>
      </c>
      <c r="F98" s="3">
        <f>SUM(F99:F107)</f>
        <v>10000</v>
      </c>
      <c r="G98" s="3">
        <f>SUM(G99:G108)</f>
        <v>10000</v>
      </c>
      <c r="H98" s="3">
        <f t="shared" si="1"/>
        <v>73869</v>
      </c>
    </row>
    <row r="99" spans="1:8" ht="25.5">
      <c r="A99" s="1"/>
      <c r="B99" s="1"/>
      <c r="C99" s="1" t="s">
        <v>43</v>
      </c>
      <c r="D99" s="2" t="s">
        <v>44</v>
      </c>
      <c r="E99" s="20">
        <v>2576</v>
      </c>
      <c r="F99" s="22"/>
      <c r="G99" s="22"/>
      <c r="H99" s="3">
        <f t="shared" si="1"/>
        <v>2576</v>
      </c>
    </row>
    <row r="100" spans="1:8" ht="12.75">
      <c r="A100" s="1"/>
      <c r="B100" s="1"/>
      <c r="C100" s="1" t="s">
        <v>45</v>
      </c>
      <c r="D100" s="2" t="s">
        <v>46</v>
      </c>
      <c r="E100" s="20">
        <v>400</v>
      </c>
      <c r="F100" s="22"/>
      <c r="G100" s="22"/>
      <c r="H100" s="3">
        <f t="shared" si="1"/>
        <v>400</v>
      </c>
    </row>
    <row r="101" spans="1:8" ht="12.75">
      <c r="A101" s="1"/>
      <c r="B101" s="1"/>
      <c r="C101" s="1" t="s">
        <v>63</v>
      </c>
      <c r="D101" s="2" t="s">
        <v>102</v>
      </c>
      <c r="E101" s="20">
        <v>16100</v>
      </c>
      <c r="F101" s="22"/>
      <c r="G101" s="22"/>
      <c r="H101" s="3">
        <f t="shared" si="1"/>
        <v>16100</v>
      </c>
    </row>
    <row r="102" spans="1:8" ht="12.75">
      <c r="A102" s="1"/>
      <c r="B102" s="1"/>
      <c r="C102" s="1" t="s">
        <v>12</v>
      </c>
      <c r="D102" s="2" t="s">
        <v>93</v>
      </c>
      <c r="E102" s="20">
        <v>24093</v>
      </c>
      <c r="F102" s="25">
        <v>5000</v>
      </c>
      <c r="G102" s="25"/>
      <c r="H102" s="3">
        <f t="shared" si="1"/>
        <v>19093</v>
      </c>
    </row>
    <row r="103" spans="1:8" ht="12.75">
      <c r="A103" s="1"/>
      <c r="B103" s="1"/>
      <c r="C103" s="1" t="s">
        <v>31</v>
      </c>
      <c r="D103" s="2" t="s">
        <v>32</v>
      </c>
      <c r="E103" s="20">
        <v>11000</v>
      </c>
      <c r="F103" s="25"/>
      <c r="G103" s="22"/>
      <c r="H103" s="3">
        <f t="shared" si="1"/>
        <v>11000</v>
      </c>
    </row>
    <row r="104" spans="1:8" ht="12.75">
      <c r="A104" s="1"/>
      <c r="B104" s="1"/>
      <c r="C104" s="1" t="s">
        <v>68</v>
      </c>
      <c r="D104" s="2" t="s">
        <v>69</v>
      </c>
      <c r="E104" s="20">
        <v>0</v>
      </c>
      <c r="F104" s="25"/>
      <c r="G104" s="22"/>
      <c r="H104" s="3">
        <f t="shared" si="1"/>
        <v>0</v>
      </c>
    </row>
    <row r="105" spans="1:8" ht="12.75">
      <c r="A105" s="1"/>
      <c r="B105" s="1"/>
      <c r="C105" s="1" t="s">
        <v>14</v>
      </c>
      <c r="D105" s="2" t="s">
        <v>15</v>
      </c>
      <c r="E105" s="20">
        <v>6700</v>
      </c>
      <c r="F105" s="25"/>
      <c r="G105" s="22"/>
      <c r="H105" s="3">
        <f t="shared" si="1"/>
        <v>6700</v>
      </c>
    </row>
    <row r="106" spans="1:8" ht="38.25">
      <c r="A106" s="1"/>
      <c r="B106" s="1"/>
      <c r="C106" s="1" t="s">
        <v>74</v>
      </c>
      <c r="D106" s="2" t="s">
        <v>75</v>
      </c>
      <c r="E106" s="20">
        <v>1000</v>
      </c>
      <c r="F106" s="22"/>
      <c r="G106" s="22"/>
      <c r="H106" s="3">
        <f t="shared" si="1"/>
        <v>1000</v>
      </c>
    </row>
    <row r="107" spans="1:8" ht="12.75">
      <c r="A107" s="1"/>
      <c r="B107" s="1"/>
      <c r="C107" s="1" t="s">
        <v>80</v>
      </c>
      <c r="D107" s="2" t="s">
        <v>81</v>
      </c>
      <c r="E107" s="20">
        <v>12000</v>
      </c>
      <c r="F107" s="25">
        <v>5000</v>
      </c>
      <c r="G107" s="22"/>
      <c r="H107" s="3">
        <f t="shared" si="1"/>
        <v>7000</v>
      </c>
    </row>
    <row r="108" spans="1:8" ht="25.5">
      <c r="A108" s="1"/>
      <c r="B108" s="1"/>
      <c r="C108" s="1" t="s">
        <v>55</v>
      </c>
      <c r="D108" s="2" t="s">
        <v>56</v>
      </c>
      <c r="E108" s="20"/>
      <c r="F108" s="22"/>
      <c r="G108" s="25">
        <v>10000</v>
      </c>
      <c r="H108" s="3">
        <f t="shared" si="1"/>
        <v>10000</v>
      </c>
    </row>
    <row r="109" spans="1:8" ht="12.75">
      <c r="A109" s="1"/>
      <c r="B109" s="1" t="s">
        <v>103</v>
      </c>
      <c r="C109" s="1"/>
      <c r="D109" s="2" t="s">
        <v>104</v>
      </c>
      <c r="E109" s="3">
        <f>SUM(E110)</f>
        <v>400</v>
      </c>
      <c r="F109" s="3">
        <f>SUM(F110)</f>
        <v>0</v>
      </c>
      <c r="G109" s="3">
        <f>SUM(G110)</f>
        <v>0</v>
      </c>
      <c r="H109" s="3">
        <f t="shared" si="1"/>
        <v>400</v>
      </c>
    </row>
    <row r="110" spans="1:8" ht="12.75">
      <c r="A110" s="1"/>
      <c r="B110" s="1"/>
      <c r="C110" s="1" t="s">
        <v>12</v>
      </c>
      <c r="D110" s="2" t="s">
        <v>93</v>
      </c>
      <c r="E110" s="20">
        <v>400</v>
      </c>
      <c r="F110" s="22"/>
      <c r="G110" s="22"/>
      <c r="H110" s="3">
        <f t="shared" si="1"/>
        <v>400</v>
      </c>
    </row>
    <row r="111" spans="1:8" ht="12.75">
      <c r="A111" s="4" t="s">
        <v>105</v>
      </c>
      <c r="B111" s="4"/>
      <c r="C111" s="4"/>
      <c r="D111" s="5" t="s">
        <v>106</v>
      </c>
      <c r="E111" s="6">
        <f>E112</f>
        <v>240000</v>
      </c>
      <c r="F111" s="6">
        <f>F112</f>
        <v>0</v>
      </c>
      <c r="G111" s="6">
        <f>G112</f>
        <v>0</v>
      </c>
      <c r="H111" s="6">
        <f t="shared" si="1"/>
        <v>240000</v>
      </c>
    </row>
    <row r="112" spans="1:8" ht="38.25">
      <c r="A112" s="1"/>
      <c r="B112" s="1" t="s">
        <v>107</v>
      </c>
      <c r="C112" s="1"/>
      <c r="D112" s="2" t="s">
        <v>108</v>
      </c>
      <c r="E112" s="3">
        <f>SUM(E113)</f>
        <v>240000</v>
      </c>
      <c r="F112" s="3">
        <f>SUM(F113)</f>
        <v>0</v>
      </c>
      <c r="G112" s="3">
        <f>SUM(G113)</f>
        <v>0</v>
      </c>
      <c r="H112" s="3">
        <f t="shared" si="1"/>
        <v>240000</v>
      </c>
    </row>
    <row r="113" spans="1:8" ht="51">
      <c r="A113" s="1"/>
      <c r="B113" s="1"/>
      <c r="C113" s="1" t="s">
        <v>109</v>
      </c>
      <c r="D113" s="2" t="s">
        <v>110</v>
      </c>
      <c r="E113" s="20">
        <v>240000</v>
      </c>
      <c r="F113" s="25"/>
      <c r="G113" s="22"/>
      <c r="H113" s="3">
        <f t="shared" si="1"/>
        <v>240000</v>
      </c>
    </row>
    <row r="114" spans="1:8" ht="12.75">
      <c r="A114" s="4" t="s">
        <v>111</v>
      </c>
      <c r="B114" s="4"/>
      <c r="C114" s="4"/>
      <c r="D114" s="5" t="s">
        <v>112</v>
      </c>
      <c r="E114" s="6">
        <f>E115+E117</f>
        <v>53000</v>
      </c>
      <c r="F114" s="6">
        <f>F115+F117</f>
        <v>0</v>
      </c>
      <c r="G114" s="6">
        <f>G115+G117</f>
        <v>0</v>
      </c>
      <c r="H114" s="6">
        <f t="shared" si="1"/>
        <v>53000</v>
      </c>
    </row>
    <row r="115" spans="1:8" ht="12.75">
      <c r="A115" s="1"/>
      <c r="B115" s="1" t="s">
        <v>234</v>
      </c>
      <c r="C115" s="1"/>
      <c r="D115" s="2" t="s">
        <v>113</v>
      </c>
      <c r="E115" s="3">
        <f>SUM(E116)</f>
        <v>3000</v>
      </c>
      <c r="F115" s="3">
        <f>SUM(F116)</f>
        <v>0</v>
      </c>
      <c r="G115" s="3">
        <f>SUM(G116)</f>
        <v>0</v>
      </c>
      <c r="H115" s="3">
        <f t="shared" si="1"/>
        <v>3000</v>
      </c>
    </row>
    <row r="116" spans="1:8" ht="12.75">
      <c r="A116" s="1"/>
      <c r="B116" s="1"/>
      <c r="C116" s="1" t="s">
        <v>14</v>
      </c>
      <c r="D116" s="2" t="s">
        <v>15</v>
      </c>
      <c r="E116" s="20">
        <v>3000</v>
      </c>
      <c r="F116" s="22"/>
      <c r="G116" s="22"/>
      <c r="H116" s="3">
        <f t="shared" si="1"/>
        <v>3000</v>
      </c>
    </row>
    <row r="117" spans="1:8" ht="12.75">
      <c r="A117" s="1"/>
      <c r="B117" s="1" t="s">
        <v>114</v>
      </c>
      <c r="C117" s="1"/>
      <c r="D117" s="2" t="s">
        <v>115</v>
      </c>
      <c r="E117" s="3">
        <f>SUM(E118)</f>
        <v>50000</v>
      </c>
      <c r="F117" s="3">
        <f>SUM(F118)</f>
        <v>0</v>
      </c>
      <c r="G117" s="3">
        <f>SUM(G118)</f>
        <v>0</v>
      </c>
      <c r="H117" s="3">
        <f t="shared" si="1"/>
        <v>50000</v>
      </c>
    </row>
    <row r="118" spans="1:8" ht="12.75">
      <c r="A118" s="1"/>
      <c r="B118" s="1"/>
      <c r="C118" s="1" t="s">
        <v>116</v>
      </c>
      <c r="D118" s="2" t="s">
        <v>117</v>
      </c>
      <c r="E118" s="20">
        <v>50000</v>
      </c>
      <c r="F118" s="25"/>
      <c r="G118" s="22"/>
      <c r="H118" s="3">
        <f t="shared" si="1"/>
        <v>50000</v>
      </c>
    </row>
    <row r="119" spans="1:8" ht="12.75">
      <c r="A119" s="4" t="s">
        <v>118</v>
      </c>
      <c r="B119" s="4"/>
      <c r="C119" s="4"/>
      <c r="D119" s="5" t="s">
        <v>119</v>
      </c>
      <c r="E119" s="6">
        <f>E120+E143+E151+E164+E183+E197+E215+E218+E225</f>
        <v>5276157</v>
      </c>
      <c r="F119" s="6">
        <f>F120+F143+F151+F164+F183+F197+F215+F218+F225</f>
        <v>2465</v>
      </c>
      <c r="G119" s="6">
        <f>G120+G143+G151+G164+G183+G197+G215+G218+G225</f>
        <v>39783</v>
      </c>
      <c r="H119" s="6">
        <f t="shared" si="1"/>
        <v>5313475</v>
      </c>
    </row>
    <row r="120" spans="1:8" ht="12.75">
      <c r="A120" s="4"/>
      <c r="B120" s="1" t="s">
        <v>120</v>
      </c>
      <c r="C120" s="4"/>
      <c r="D120" s="2" t="s">
        <v>121</v>
      </c>
      <c r="E120" s="3">
        <f>SUM(E121:E141)</f>
        <v>2477528</v>
      </c>
      <c r="F120" s="3">
        <f>SUM(F121:F141)</f>
        <v>2465</v>
      </c>
      <c r="G120" s="3">
        <f>SUM(G121:G142)</f>
        <v>21802</v>
      </c>
      <c r="H120" s="3">
        <f t="shared" si="1"/>
        <v>2496865</v>
      </c>
    </row>
    <row r="121" spans="1:8" ht="25.5">
      <c r="A121" s="4"/>
      <c r="B121" s="4"/>
      <c r="C121" s="1" t="s">
        <v>59</v>
      </c>
      <c r="D121" s="2" t="s">
        <v>60</v>
      </c>
      <c r="E121" s="20">
        <v>135900</v>
      </c>
      <c r="F121" s="22"/>
      <c r="G121" s="22"/>
      <c r="H121" s="3">
        <f t="shared" si="1"/>
        <v>135900</v>
      </c>
    </row>
    <row r="122" spans="1:8" ht="12.75">
      <c r="A122" s="4"/>
      <c r="B122" s="4"/>
      <c r="C122" s="1" t="s">
        <v>177</v>
      </c>
      <c r="D122" s="2" t="s">
        <v>178</v>
      </c>
      <c r="E122" s="20"/>
      <c r="F122" s="22"/>
      <c r="G122" s="22">
        <v>0</v>
      </c>
      <c r="H122" s="3">
        <f t="shared" si="1"/>
        <v>0</v>
      </c>
    </row>
    <row r="123" spans="1:8" ht="25.5">
      <c r="A123" s="4"/>
      <c r="B123" s="4"/>
      <c r="C123" s="1" t="s">
        <v>39</v>
      </c>
      <c r="D123" s="2" t="s">
        <v>40</v>
      </c>
      <c r="E123" s="20">
        <v>1552000</v>
      </c>
      <c r="F123" s="25"/>
      <c r="G123" s="25">
        <v>18500</v>
      </c>
      <c r="H123" s="3">
        <f t="shared" si="1"/>
        <v>1570500</v>
      </c>
    </row>
    <row r="124" spans="1:8" ht="12.75">
      <c r="A124" s="4"/>
      <c r="B124" s="4"/>
      <c r="C124" s="1" t="s">
        <v>41</v>
      </c>
      <c r="D124" s="2" t="s">
        <v>42</v>
      </c>
      <c r="E124" s="20">
        <v>130700</v>
      </c>
      <c r="F124" s="25">
        <v>2465</v>
      </c>
      <c r="G124" s="25"/>
      <c r="H124" s="3">
        <f t="shared" si="1"/>
        <v>128235</v>
      </c>
    </row>
    <row r="125" spans="1:8" ht="25.5">
      <c r="A125" s="4"/>
      <c r="B125" s="4"/>
      <c r="C125" s="1" t="s">
        <v>43</v>
      </c>
      <c r="D125" s="2" t="s">
        <v>44</v>
      </c>
      <c r="E125" s="20">
        <v>273339</v>
      </c>
      <c r="F125" s="25"/>
      <c r="G125" s="25">
        <v>2849</v>
      </c>
      <c r="H125" s="3">
        <f t="shared" si="1"/>
        <v>276188</v>
      </c>
    </row>
    <row r="126" spans="1:8" ht="12.75">
      <c r="A126" s="4"/>
      <c r="B126" s="4"/>
      <c r="C126" s="1" t="s">
        <v>45</v>
      </c>
      <c r="D126" s="2" t="s">
        <v>46</v>
      </c>
      <c r="E126" s="20">
        <v>44500</v>
      </c>
      <c r="F126" s="22"/>
      <c r="G126" s="22">
        <v>453</v>
      </c>
      <c r="H126" s="3">
        <f t="shared" si="1"/>
        <v>44953</v>
      </c>
    </row>
    <row r="127" spans="1:8" ht="12.75">
      <c r="A127" s="4"/>
      <c r="B127" s="4"/>
      <c r="C127" s="1" t="s">
        <v>63</v>
      </c>
      <c r="D127" s="2" t="s">
        <v>64</v>
      </c>
      <c r="E127" s="20">
        <v>12000</v>
      </c>
      <c r="F127" s="22"/>
      <c r="G127" s="22"/>
      <c r="H127" s="3">
        <f t="shared" si="1"/>
        <v>12000</v>
      </c>
    </row>
    <row r="128" spans="1:8" ht="12.75">
      <c r="A128" s="4"/>
      <c r="B128" s="4"/>
      <c r="C128" s="1" t="s">
        <v>12</v>
      </c>
      <c r="D128" s="2" t="s">
        <v>65</v>
      </c>
      <c r="E128" s="20">
        <v>153000</v>
      </c>
      <c r="F128" s="22"/>
      <c r="G128" s="22"/>
      <c r="H128" s="3">
        <f t="shared" si="1"/>
        <v>153000</v>
      </c>
    </row>
    <row r="129" spans="1:8" ht="25.5">
      <c r="A129" s="1"/>
      <c r="B129" s="1"/>
      <c r="C129" s="1" t="s">
        <v>122</v>
      </c>
      <c r="D129" s="2" t="s">
        <v>123</v>
      </c>
      <c r="E129" s="20">
        <v>0</v>
      </c>
      <c r="F129" s="22"/>
      <c r="G129" s="22"/>
      <c r="H129" s="3">
        <f t="shared" si="1"/>
        <v>0</v>
      </c>
    </row>
    <row r="130" spans="1:8" ht="12.75">
      <c r="A130" s="1"/>
      <c r="B130" s="1"/>
      <c r="C130" s="1" t="s">
        <v>31</v>
      </c>
      <c r="D130" s="2" t="s">
        <v>32</v>
      </c>
      <c r="E130" s="20">
        <v>34000</v>
      </c>
      <c r="F130" s="22"/>
      <c r="G130" s="22"/>
      <c r="H130" s="3">
        <f t="shared" si="1"/>
        <v>34000</v>
      </c>
    </row>
    <row r="131" spans="1:8" ht="12.75">
      <c r="A131" s="1"/>
      <c r="B131" s="1"/>
      <c r="C131" s="1" t="s">
        <v>22</v>
      </c>
      <c r="D131" s="2" t="s">
        <v>23</v>
      </c>
      <c r="E131" s="20">
        <v>0</v>
      </c>
      <c r="F131" s="25"/>
      <c r="G131" s="22"/>
      <c r="H131" s="3">
        <f t="shared" si="1"/>
        <v>0</v>
      </c>
    </row>
    <row r="132" spans="1:8" ht="12.75">
      <c r="A132" s="1"/>
      <c r="B132" s="1"/>
      <c r="C132" s="1" t="s">
        <v>68</v>
      </c>
      <c r="D132" s="2" t="s">
        <v>69</v>
      </c>
      <c r="E132" s="20">
        <v>2700</v>
      </c>
      <c r="F132" s="22"/>
      <c r="G132" s="22"/>
      <c r="H132" s="3">
        <f t="shared" si="1"/>
        <v>2700</v>
      </c>
    </row>
    <row r="133" spans="1:8" ht="12.75">
      <c r="A133" s="1"/>
      <c r="B133" s="1"/>
      <c r="C133" s="1" t="s">
        <v>14</v>
      </c>
      <c r="D133" s="2" t="s">
        <v>15</v>
      </c>
      <c r="E133" s="20">
        <v>30000</v>
      </c>
      <c r="F133" s="22"/>
      <c r="G133" s="22"/>
      <c r="H133" s="3">
        <f t="shared" si="1"/>
        <v>30000</v>
      </c>
    </row>
    <row r="134" spans="1:8" ht="25.5">
      <c r="A134" s="1"/>
      <c r="B134" s="1"/>
      <c r="C134" s="1" t="s">
        <v>70</v>
      </c>
      <c r="D134" s="2" t="s">
        <v>71</v>
      </c>
      <c r="E134" s="20">
        <v>2800</v>
      </c>
      <c r="F134" s="22"/>
      <c r="G134" s="22"/>
      <c r="H134" s="3">
        <f t="shared" si="1"/>
        <v>2800</v>
      </c>
    </row>
    <row r="135" spans="1:8" ht="38.25">
      <c r="A135" s="1"/>
      <c r="B135" s="1"/>
      <c r="C135" s="1" t="s">
        <v>72</v>
      </c>
      <c r="D135" s="2" t="s">
        <v>73</v>
      </c>
      <c r="E135" s="20">
        <v>0</v>
      </c>
      <c r="F135" s="22"/>
      <c r="G135" s="22"/>
      <c r="H135" s="3">
        <f t="shared" si="1"/>
        <v>0</v>
      </c>
    </row>
    <row r="136" spans="1:8" ht="38.25">
      <c r="A136" s="1"/>
      <c r="B136" s="1"/>
      <c r="C136" s="1" t="s">
        <v>74</v>
      </c>
      <c r="D136" s="2" t="s">
        <v>75</v>
      </c>
      <c r="E136" s="20">
        <v>7000</v>
      </c>
      <c r="F136" s="22"/>
      <c r="G136" s="22"/>
      <c r="H136" s="3">
        <f t="shared" si="1"/>
        <v>7000</v>
      </c>
    </row>
    <row r="137" spans="1:8" ht="12.75">
      <c r="A137" s="1"/>
      <c r="B137" s="1"/>
      <c r="C137" s="1" t="s">
        <v>47</v>
      </c>
      <c r="D137" s="2" t="s">
        <v>48</v>
      </c>
      <c r="E137" s="20">
        <v>2800</v>
      </c>
      <c r="F137" s="22"/>
      <c r="G137" s="22"/>
      <c r="H137" s="3">
        <f t="shared" si="1"/>
        <v>2800</v>
      </c>
    </row>
    <row r="138" spans="1:8" ht="12.75">
      <c r="A138" s="1"/>
      <c r="B138" s="1"/>
      <c r="C138" s="1" t="s">
        <v>80</v>
      </c>
      <c r="D138" s="2" t="s">
        <v>81</v>
      </c>
      <c r="E138" s="20">
        <v>5500</v>
      </c>
      <c r="F138" s="22"/>
      <c r="G138" s="22"/>
      <c r="H138" s="3">
        <f t="shared" si="1"/>
        <v>5500</v>
      </c>
    </row>
    <row r="139" spans="1:8" ht="25.5">
      <c r="A139" s="1"/>
      <c r="B139" s="1"/>
      <c r="C139" s="1" t="s">
        <v>49</v>
      </c>
      <c r="D139" s="2" t="s">
        <v>50</v>
      </c>
      <c r="E139" s="20">
        <v>86389</v>
      </c>
      <c r="F139" s="22"/>
      <c r="G139" s="22"/>
      <c r="H139" s="3">
        <f t="shared" si="1"/>
        <v>86389</v>
      </c>
    </row>
    <row r="140" spans="1:8" ht="38.25">
      <c r="A140" s="1"/>
      <c r="B140" s="1"/>
      <c r="C140" s="1" t="s">
        <v>82</v>
      </c>
      <c r="D140" s="2" t="s">
        <v>83</v>
      </c>
      <c r="E140" s="20">
        <v>3000</v>
      </c>
      <c r="F140" s="22"/>
      <c r="G140" s="22"/>
      <c r="H140" s="3">
        <f t="shared" si="1"/>
        <v>3000</v>
      </c>
    </row>
    <row r="141" spans="1:8" ht="25.5">
      <c r="A141" s="1"/>
      <c r="B141" s="1"/>
      <c r="C141" s="1" t="s">
        <v>84</v>
      </c>
      <c r="D141" s="2" t="s">
        <v>85</v>
      </c>
      <c r="E141" s="20">
        <v>1900</v>
      </c>
      <c r="F141" s="22"/>
      <c r="G141" s="22"/>
      <c r="H141" s="3">
        <f t="shared" si="1"/>
        <v>1900</v>
      </c>
    </row>
    <row r="142" spans="1:8" ht="25.5">
      <c r="A142" s="1"/>
      <c r="B142" s="1"/>
      <c r="C142" s="1" t="s">
        <v>4</v>
      </c>
      <c r="D142" s="2" t="s">
        <v>5</v>
      </c>
      <c r="E142" s="20">
        <v>0</v>
      </c>
      <c r="F142" s="22"/>
      <c r="G142" s="25"/>
      <c r="H142" s="3">
        <f t="shared" si="1"/>
        <v>0</v>
      </c>
    </row>
    <row r="143" spans="1:8" ht="25.5">
      <c r="A143" s="1"/>
      <c r="B143" s="1" t="s">
        <v>124</v>
      </c>
      <c r="C143" s="1"/>
      <c r="D143" s="2" t="s">
        <v>125</v>
      </c>
      <c r="E143" s="3">
        <f>SUM(E144:E150)</f>
        <v>246291</v>
      </c>
      <c r="F143" s="3">
        <f>SUM(F144:F150)</f>
        <v>0</v>
      </c>
      <c r="G143" s="3">
        <f>SUM(G144:G150)</f>
        <v>1293</v>
      </c>
      <c r="H143" s="3">
        <f t="shared" si="1"/>
        <v>247584</v>
      </c>
    </row>
    <row r="144" spans="1:8" ht="25.5">
      <c r="A144" s="1"/>
      <c r="B144" s="1"/>
      <c r="C144" s="1" t="s">
        <v>59</v>
      </c>
      <c r="D144" s="2" t="s">
        <v>60</v>
      </c>
      <c r="E144" s="20">
        <v>16900</v>
      </c>
      <c r="F144" s="22"/>
      <c r="G144" s="22"/>
      <c r="H144" s="3">
        <f t="shared" si="1"/>
        <v>16900</v>
      </c>
    </row>
    <row r="145" spans="1:8" ht="25.5">
      <c r="A145" s="1"/>
      <c r="B145" s="1"/>
      <c r="C145" s="1" t="s">
        <v>39</v>
      </c>
      <c r="D145" s="2" t="s">
        <v>40</v>
      </c>
      <c r="E145" s="20">
        <v>172700</v>
      </c>
      <c r="F145" s="22"/>
      <c r="G145" s="22"/>
      <c r="H145" s="3">
        <f t="shared" si="1"/>
        <v>172700</v>
      </c>
    </row>
    <row r="146" spans="1:8" ht="12.75">
      <c r="A146" s="1"/>
      <c r="B146" s="1"/>
      <c r="C146" s="1" t="s">
        <v>41</v>
      </c>
      <c r="D146" s="2" t="s">
        <v>42</v>
      </c>
      <c r="E146" s="20">
        <v>12895</v>
      </c>
      <c r="F146" s="22"/>
      <c r="G146" s="25">
        <v>1293</v>
      </c>
      <c r="H146" s="3">
        <f t="shared" si="1"/>
        <v>14188</v>
      </c>
    </row>
    <row r="147" spans="1:8" ht="25.5">
      <c r="A147" s="1"/>
      <c r="B147" s="1"/>
      <c r="C147" s="1" t="s">
        <v>43</v>
      </c>
      <c r="D147" s="2" t="s">
        <v>44</v>
      </c>
      <c r="E147" s="20">
        <v>29580</v>
      </c>
      <c r="F147" s="22"/>
      <c r="G147" s="22"/>
      <c r="H147" s="3">
        <f t="shared" si="1"/>
        <v>29580</v>
      </c>
    </row>
    <row r="148" spans="1:8" ht="12.75">
      <c r="A148" s="1"/>
      <c r="B148" s="1"/>
      <c r="C148" s="1" t="s">
        <v>45</v>
      </c>
      <c r="D148" s="2" t="s">
        <v>46</v>
      </c>
      <c r="E148" s="20">
        <v>4690</v>
      </c>
      <c r="F148" s="22"/>
      <c r="G148" s="22"/>
      <c r="H148" s="3">
        <f t="shared" si="1"/>
        <v>4690</v>
      </c>
    </row>
    <row r="149" spans="1:8" ht="12.75">
      <c r="A149" s="1"/>
      <c r="B149" s="1"/>
      <c r="C149" s="1" t="s">
        <v>68</v>
      </c>
      <c r="D149" s="2" t="s">
        <v>69</v>
      </c>
      <c r="E149" s="20">
        <v>400</v>
      </c>
      <c r="F149" s="22"/>
      <c r="G149" s="22"/>
      <c r="H149" s="3">
        <f t="shared" si="1"/>
        <v>400</v>
      </c>
    </row>
    <row r="150" spans="1:8" ht="25.5">
      <c r="A150" s="1"/>
      <c r="B150" s="1"/>
      <c r="C150" s="1" t="s">
        <v>49</v>
      </c>
      <c r="D150" s="2" t="s">
        <v>50</v>
      </c>
      <c r="E150" s="20">
        <v>9126</v>
      </c>
      <c r="F150" s="22"/>
      <c r="G150" s="22"/>
      <c r="H150" s="3">
        <f t="shared" si="1"/>
        <v>9126</v>
      </c>
    </row>
    <row r="151" spans="1:8" ht="12.75">
      <c r="A151" s="1"/>
      <c r="B151" s="1" t="s">
        <v>126</v>
      </c>
      <c r="C151" s="1"/>
      <c r="D151" s="2" t="s">
        <v>127</v>
      </c>
      <c r="E151" s="3">
        <f>SUM(E152:E163)</f>
        <v>320279</v>
      </c>
      <c r="F151" s="3">
        <f>SUM(F152:F163)</f>
        <v>0</v>
      </c>
      <c r="G151" s="3">
        <f>SUM(G152:G163)</f>
        <v>1172</v>
      </c>
      <c r="H151" s="3">
        <f t="shared" si="1"/>
        <v>321451</v>
      </c>
    </row>
    <row r="152" spans="1:8" ht="25.5">
      <c r="A152" s="1"/>
      <c r="B152" s="1"/>
      <c r="C152" s="1" t="s">
        <v>59</v>
      </c>
      <c r="D152" s="2" t="s">
        <v>60</v>
      </c>
      <c r="E152" s="20">
        <v>19000</v>
      </c>
      <c r="F152" s="22"/>
      <c r="G152" s="22"/>
      <c r="H152" s="3">
        <f t="shared" si="1"/>
        <v>19000</v>
      </c>
    </row>
    <row r="153" spans="1:8" ht="25.5">
      <c r="A153" s="1"/>
      <c r="B153" s="1"/>
      <c r="C153" s="1" t="s">
        <v>39</v>
      </c>
      <c r="D153" s="2" t="s">
        <v>40</v>
      </c>
      <c r="E153" s="20">
        <v>204700</v>
      </c>
      <c r="F153" s="22"/>
      <c r="G153" s="22"/>
      <c r="H153" s="3">
        <f t="shared" si="1"/>
        <v>204700</v>
      </c>
    </row>
    <row r="154" spans="1:8" ht="12.75">
      <c r="A154" s="1"/>
      <c r="B154" s="1"/>
      <c r="C154" s="1" t="s">
        <v>41</v>
      </c>
      <c r="D154" s="2" t="s">
        <v>42</v>
      </c>
      <c r="E154" s="20">
        <v>16000</v>
      </c>
      <c r="F154" s="22"/>
      <c r="G154" s="25">
        <v>1172</v>
      </c>
      <c r="H154" s="3">
        <f aca="true" t="shared" si="2" ref="H154:H218">E154-F154+G154</f>
        <v>17172</v>
      </c>
    </row>
    <row r="155" spans="1:8" ht="25.5">
      <c r="A155" s="1"/>
      <c r="B155" s="1"/>
      <c r="C155" s="1" t="s">
        <v>43</v>
      </c>
      <c r="D155" s="2" t="s">
        <v>44</v>
      </c>
      <c r="E155" s="20">
        <v>36300</v>
      </c>
      <c r="F155" s="22"/>
      <c r="G155" s="22"/>
      <c r="H155" s="3">
        <f t="shared" si="2"/>
        <v>36300</v>
      </c>
    </row>
    <row r="156" spans="1:8" ht="12.75">
      <c r="A156" s="1"/>
      <c r="B156" s="1"/>
      <c r="C156" s="1" t="s">
        <v>45</v>
      </c>
      <c r="D156" s="2" t="s">
        <v>46</v>
      </c>
      <c r="E156" s="20">
        <v>5740</v>
      </c>
      <c r="F156" s="22"/>
      <c r="G156" s="22"/>
      <c r="H156" s="3">
        <f t="shared" si="2"/>
        <v>5740</v>
      </c>
    </row>
    <row r="157" spans="1:8" ht="12.75">
      <c r="A157" s="1"/>
      <c r="B157" s="1"/>
      <c r="C157" s="1" t="s">
        <v>12</v>
      </c>
      <c r="D157" s="2" t="s">
        <v>65</v>
      </c>
      <c r="E157" s="20">
        <v>5000</v>
      </c>
      <c r="F157" s="22"/>
      <c r="G157" s="22"/>
      <c r="H157" s="3">
        <f t="shared" si="2"/>
        <v>5000</v>
      </c>
    </row>
    <row r="158" spans="1:8" ht="12.75">
      <c r="A158" s="1"/>
      <c r="B158" s="1"/>
      <c r="C158" s="1" t="s">
        <v>31</v>
      </c>
      <c r="D158" s="2" t="s">
        <v>32</v>
      </c>
      <c r="E158" s="20">
        <v>1600</v>
      </c>
      <c r="F158" s="22"/>
      <c r="G158" s="22"/>
      <c r="H158" s="3">
        <f t="shared" si="2"/>
        <v>1600</v>
      </c>
    </row>
    <row r="159" spans="1:8" ht="12.75">
      <c r="A159" s="1"/>
      <c r="B159" s="1"/>
      <c r="C159" s="1" t="s">
        <v>68</v>
      </c>
      <c r="D159" s="2" t="s">
        <v>69</v>
      </c>
      <c r="E159" s="20">
        <v>350</v>
      </c>
      <c r="F159" s="22"/>
      <c r="G159" s="22"/>
      <c r="H159" s="3">
        <f t="shared" si="2"/>
        <v>350</v>
      </c>
    </row>
    <row r="160" spans="1:8" ht="12.75">
      <c r="A160" s="1"/>
      <c r="B160" s="1"/>
      <c r="C160" s="1" t="s">
        <v>14</v>
      </c>
      <c r="D160" s="2" t="s">
        <v>15</v>
      </c>
      <c r="E160" s="20">
        <v>19000</v>
      </c>
      <c r="F160" s="22"/>
      <c r="G160" s="22"/>
      <c r="H160" s="3">
        <f t="shared" si="2"/>
        <v>19000</v>
      </c>
    </row>
    <row r="161" spans="1:8" ht="38.25">
      <c r="A161" s="1"/>
      <c r="B161" s="1"/>
      <c r="C161" s="1" t="s">
        <v>74</v>
      </c>
      <c r="D161" s="2" t="s">
        <v>75</v>
      </c>
      <c r="E161" s="20">
        <v>1200</v>
      </c>
      <c r="F161" s="22"/>
      <c r="G161" s="22"/>
      <c r="H161" s="3">
        <f t="shared" si="2"/>
        <v>1200</v>
      </c>
    </row>
    <row r="162" spans="1:8" ht="12.75">
      <c r="A162" s="1"/>
      <c r="B162" s="1"/>
      <c r="C162" s="1" t="s">
        <v>80</v>
      </c>
      <c r="D162" s="2" t="s">
        <v>81</v>
      </c>
      <c r="E162" s="20">
        <v>450</v>
      </c>
      <c r="F162" s="22"/>
      <c r="G162" s="22"/>
      <c r="H162" s="3">
        <f t="shared" si="2"/>
        <v>450</v>
      </c>
    </row>
    <row r="163" spans="1:8" ht="25.5">
      <c r="A163" s="1"/>
      <c r="B163" s="1"/>
      <c r="C163" s="1" t="s">
        <v>49</v>
      </c>
      <c r="D163" s="2" t="s">
        <v>50</v>
      </c>
      <c r="E163" s="20">
        <v>10939</v>
      </c>
      <c r="F163" s="22"/>
      <c r="G163" s="22"/>
      <c r="H163" s="3">
        <f t="shared" si="2"/>
        <v>10939</v>
      </c>
    </row>
    <row r="164" spans="1:8" ht="12.75">
      <c r="A164" s="1"/>
      <c r="B164" s="1" t="s">
        <v>128</v>
      </c>
      <c r="C164" s="1"/>
      <c r="D164" s="2" t="s">
        <v>129</v>
      </c>
      <c r="E164" s="3">
        <f>SUM(E165:E182)</f>
        <v>1359961</v>
      </c>
      <c r="F164" s="3">
        <f>SUM(F165:F182)</f>
        <v>0</v>
      </c>
      <c r="G164" s="3">
        <f>SUM(G165:G182)</f>
        <v>15516</v>
      </c>
      <c r="H164" s="3">
        <f t="shared" si="2"/>
        <v>1375477</v>
      </c>
    </row>
    <row r="165" spans="1:8" ht="25.5">
      <c r="A165" s="1"/>
      <c r="B165" s="1"/>
      <c r="C165" s="1" t="s">
        <v>59</v>
      </c>
      <c r="D165" s="2" t="s">
        <v>60</v>
      </c>
      <c r="E165" s="20">
        <v>82550</v>
      </c>
      <c r="F165" s="22"/>
      <c r="G165" s="22"/>
      <c r="H165" s="3">
        <f t="shared" si="2"/>
        <v>82550</v>
      </c>
    </row>
    <row r="166" spans="1:8" ht="25.5">
      <c r="A166" s="1"/>
      <c r="B166" s="1"/>
      <c r="C166" s="1" t="s">
        <v>39</v>
      </c>
      <c r="D166" s="2" t="s">
        <v>40</v>
      </c>
      <c r="E166" s="20">
        <v>828000</v>
      </c>
      <c r="F166" s="22"/>
      <c r="G166" s="25">
        <v>13167</v>
      </c>
      <c r="H166" s="3">
        <f t="shared" si="2"/>
        <v>841167</v>
      </c>
    </row>
    <row r="167" spans="1:8" ht="12.75">
      <c r="A167" s="1"/>
      <c r="B167" s="1"/>
      <c r="C167" s="1" t="s">
        <v>41</v>
      </c>
      <c r="D167" s="2" t="s">
        <v>42</v>
      </c>
      <c r="E167" s="20">
        <v>68620</v>
      </c>
      <c r="F167" s="22"/>
      <c r="G167" s="25"/>
      <c r="H167" s="3">
        <f t="shared" si="2"/>
        <v>68620</v>
      </c>
    </row>
    <row r="168" spans="1:8" ht="25.5">
      <c r="A168" s="1"/>
      <c r="B168" s="1"/>
      <c r="C168" s="1" t="s">
        <v>43</v>
      </c>
      <c r="D168" s="2" t="s">
        <v>44</v>
      </c>
      <c r="E168" s="20">
        <v>145700</v>
      </c>
      <c r="F168" s="22"/>
      <c r="G168" s="25">
        <v>2027</v>
      </c>
      <c r="H168" s="3">
        <f t="shared" si="2"/>
        <v>147727</v>
      </c>
    </row>
    <row r="169" spans="1:8" ht="12.75">
      <c r="A169" s="1"/>
      <c r="B169" s="1"/>
      <c r="C169" s="1" t="s">
        <v>45</v>
      </c>
      <c r="D169" s="2" t="s">
        <v>46</v>
      </c>
      <c r="E169" s="20">
        <v>23850</v>
      </c>
      <c r="F169" s="22"/>
      <c r="G169" s="25">
        <v>322</v>
      </c>
      <c r="H169" s="3">
        <f t="shared" si="2"/>
        <v>24172</v>
      </c>
    </row>
    <row r="170" spans="1:8" ht="12.75">
      <c r="A170" s="1"/>
      <c r="B170" s="1"/>
      <c r="C170" s="1" t="s">
        <v>63</v>
      </c>
      <c r="D170" s="2" t="s">
        <v>64</v>
      </c>
      <c r="E170" s="20">
        <v>22000</v>
      </c>
      <c r="F170" s="22"/>
      <c r="G170" s="25"/>
      <c r="H170" s="3">
        <f t="shared" si="2"/>
        <v>22000</v>
      </c>
    </row>
    <row r="171" spans="1:8" ht="12.75">
      <c r="A171" s="1"/>
      <c r="B171" s="1"/>
      <c r="C171" s="1" t="s">
        <v>12</v>
      </c>
      <c r="D171" s="2" t="s">
        <v>65</v>
      </c>
      <c r="E171" s="20">
        <v>72000</v>
      </c>
      <c r="F171" s="22"/>
      <c r="G171" s="22"/>
      <c r="H171" s="3">
        <f t="shared" si="2"/>
        <v>72000</v>
      </c>
    </row>
    <row r="172" spans="1:8" ht="12.75">
      <c r="A172" s="1"/>
      <c r="B172" s="1"/>
      <c r="C172" s="1" t="s">
        <v>31</v>
      </c>
      <c r="D172" s="2" t="s">
        <v>32</v>
      </c>
      <c r="E172" s="20">
        <v>20000</v>
      </c>
      <c r="F172" s="22"/>
      <c r="G172" s="22"/>
      <c r="H172" s="3">
        <f t="shared" si="2"/>
        <v>20000</v>
      </c>
    </row>
    <row r="173" spans="1:8" ht="12.75">
      <c r="A173" s="1"/>
      <c r="B173" s="1"/>
      <c r="C173" s="1" t="s">
        <v>22</v>
      </c>
      <c r="D173" s="2" t="s">
        <v>23</v>
      </c>
      <c r="E173" s="20">
        <v>0</v>
      </c>
      <c r="F173" s="22"/>
      <c r="G173" s="22"/>
      <c r="H173" s="3">
        <f t="shared" si="2"/>
        <v>0</v>
      </c>
    </row>
    <row r="174" spans="1:8" ht="12.75">
      <c r="A174" s="1"/>
      <c r="B174" s="1"/>
      <c r="C174" s="1" t="s">
        <v>68</v>
      </c>
      <c r="D174" s="2" t="s">
        <v>69</v>
      </c>
      <c r="E174" s="20">
        <v>1100</v>
      </c>
      <c r="F174" s="22"/>
      <c r="G174" s="22"/>
      <c r="H174" s="3">
        <f t="shared" si="2"/>
        <v>1100</v>
      </c>
    </row>
    <row r="175" spans="1:8" ht="12.75">
      <c r="A175" s="1"/>
      <c r="B175" s="1"/>
      <c r="C175" s="1" t="s">
        <v>14</v>
      </c>
      <c r="D175" s="2" t="s">
        <v>15</v>
      </c>
      <c r="E175" s="20">
        <v>24000</v>
      </c>
      <c r="F175" s="22"/>
      <c r="G175" s="22"/>
      <c r="H175" s="3">
        <f t="shared" si="2"/>
        <v>24000</v>
      </c>
    </row>
    <row r="176" spans="1:8" ht="25.5">
      <c r="A176" s="1"/>
      <c r="B176" s="1"/>
      <c r="C176" s="1" t="s">
        <v>70</v>
      </c>
      <c r="D176" s="2" t="s">
        <v>71</v>
      </c>
      <c r="E176" s="20">
        <v>4000</v>
      </c>
      <c r="F176" s="22"/>
      <c r="G176" s="22"/>
      <c r="H176" s="3">
        <f t="shared" si="2"/>
        <v>4000</v>
      </c>
    </row>
    <row r="177" spans="1:8" ht="38.25">
      <c r="A177" s="1"/>
      <c r="B177" s="1"/>
      <c r="C177" s="1" t="s">
        <v>74</v>
      </c>
      <c r="D177" s="2" t="s">
        <v>75</v>
      </c>
      <c r="E177" s="20">
        <v>2900</v>
      </c>
      <c r="F177" s="22"/>
      <c r="G177" s="22"/>
      <c r="H177" s="3">
        <f t="shared" si="2"/>
        <v>2900</v>
      </c>
    </row>
    <row r="178" spans="1:8" ht="12.75">
      <c r="A178" s="1"/>
      <c r="B178" s="1"/>
      <c r="C178" s="1" t="s">
        <v>47</v>
      </c>
      <c r="D178" s="2" t="s">
        <v>48</v>
      </c>
      <c r="E178" s="20">
        <v>1950</v>
      </c>
      <c r="F178" s="22"/>
      <c r="G178" s="22"/>
      <c r="H178" s="3">
        <f t="shared" si="2"/>
        <v>1950</v>
      </c>
    </row>
    <row r="179" spans="1:8" ht="12.75">
      <c r="A179" s="1"/>
      <c r="B179" s="1"/>
      <c r="C179" s="1" t="s">
        <v>80</v>
      </c>
      <c r="D179" s="2" t="s">
        <v>81</v>
      </c>
      <c r="E179" s="20">
        <v>5100</v>
      </c>
      <c r="F179" s="22"/>
      <c r="G179" s="22"/>
      <c r="H179" s="3">
        <f t="shared" si="2"/>
        <v>5100</v>
      </c>
    </row>
    <row r="180" spans="1:8" ht="25.5">
      <c r="A180" s="1"/>
      <c r="B180" s="1"/>
      <c r="C180" s="1" t="s">
        <v>49</v>
      </c>
      <c r="D180" s="2" t="s">
        <v>50</v>
      </c>
      <c r="E180" s="20">
        <v>55891</v>
      </c>
      <c r="F180" s="22"/>
      <c r="G180" s="22"/>
      <c r="H180" s="3">
        <f t="shared" si="2"/>
        <v>55891</v>
      </c>
    </row>
    <row r="181" spans="1:8" ht="38.25">
      <c r="A181" s="1"/>
      <c r="B181" s="1"/>
      <c r="C181" s="1" t="s">
        <v>82</v>
      </c>
      <c r="D181" s="2" t="s">
        <v>83</v>
      </c>
      <c r="E181" s="20">
        <v>1200</v>
      </c>
      <c r="F181" s="22"/>
      <c r="G181" s="22"/>
      <c r="H181" s="3">
        <f t="shared" si="2"/>
        <v>1200</v>
      </c>
    </row>
    <row r="182" spans="1:8" ht="25.5">
      <c r="A182" s="1"/>
      <c r="B182" s="1"/>
      <c r="C182" s="1" t="s">
        <v>84</v>
      </c>
      <c r="D182" s="2" t="s">
        <v>85</v>
      </c>
      <c r="E182" s="20">
        <v>1100</v>
      </c>
      <c r="F182" s="22"/>
      <c r="G182" s="22"/>
      <c r="H182" s="3">
        <f t="shared" si="2"/>
        <v>1100</v>
      </c>
    </row>
    <row r="183" spans="1:8" ht="12.75">
      <c r="A183" s="1"/>
      <c r="B183" s="1" t="s">
        <v>130</v>
      </c>
      <c r="C183" s="1"/>
      <c r="D183" s="2" t="s">
        <v>131</v>
      </c>
      <c r="E183" s="3">
        <f>SUM(E184:E195)</f>
        <v>377599</v>
      </c>
      <c r="F183" s="3">
        <f>SUM(F184:F195)</f>
        <v>0</v>
      </c>
      <c r="G183" s="3">
        <f>SUM(G184:G196)</f>
        <v>0</v>
      </c>
      <c r="H183" s="3">
        <f t="shared" si="2"/>
        <v>377599</v>
      </c>
    </row>
    <row r="184" spans="1:8" ht="25.5">
      <c r="A184" s="1"/>
      <c r="B184" s="1"/>
      <c r="C184" s="1" t="s">
        <v>59</v>
      </c>
      <c r="D184" s="2" t="s">
        <v>60</v>
      </c>
      <c r="E184" s="20">
        <v>12</v>
      </c>
      <c r="F184" s="22"/>
      <c r="G184" s="22"/>
      <c r="H184" s="3">
        <f t="shared" si="2"/>
        <v>12</v>
      </c>
    </row>
    <row r="185" spans="1:8" ht="25.5">
      <c r="A185" s="1"/>
      <c r="B185" s="1"/>
      <c r="C185" s="1" t="s">
        <v>39</v>
      </c>
      <c r="D185" s="2" t="s">
        <v>40</v>
      </c>
      <c r="E185" s="20">
        <v>50000</v>
      </c>
      <c r="F185" s="22"/>
      <c r="G185" s="22"/>
      <c r="H185" s="3">
        <f t="shared" si="2"/>
        <v>50000</v>
      </c>
    </row>
    <row r="186" spans="1:8" ht="12.75">
      <c r="A186" s="1"/>
      <c r="B186" s="1"/>
      <c r="C186" s="1" t="s">
        <v>41</v>
      </c>
      <c r="D186" s="2" t="s">
        <v>42</v>
      </c>
      <c r="E186" s="20">
        <v>3320</v>
      </c>
      <c r="F186" s="22"/>
      <c r="G186" s="22"/>
      <c r="H186" s="3">
        <f t="shared" si="2"/>
        <v>3320</v>
      </c>
    </row>
    <row r="187" spans="1:8" ht="25.5">
      <c r="A187" s="1"/>
      <c r="B187" s="1"/>
      <c r="C187" s="1" t="s">
        <v>43</v>
      </c>
      <c r="D187" s="2" t="s">
        <v>44</v>
      </c>
      <c r="E187" s="20">
        <v>9400</v>
      </c>
      <c r="F187" s="22"/>
      <c r="G187" s="22"/>
      <c r="H187" s="3">
        <f t="shared" si="2"/>
        <v>9400</v>
      </c>
    </row>
    <row r="188" spans="1:8" ht="12.75">
      <c r="A188" s="1"/>
      <c r="B188" s="1"/>
      <c r="C188" s="1" t="s">
        <v>45</v>
      </c>
      <c r="D188" s="2" t="s">
        <v>46</v>
      </c>
      <c r="E188" s="20">
        <v>1310</v>
      </c>
      <c r="F188" s="22"/>
      <c r="G188" s="22"/>
      <c r="H188" s="3">
        <f t="shared" si="2"/>
        <v>1310</v>
      </c>
    </row>
    <row r="189" spans="1:8" ht="12.75">
      <c r="A189" s="1"/>
      <c r="B189" s="1"/>
      <c r="C189" s="1" t="s">
        <v>12</v>
      </c>
      <c r="D189" s="2" t="s">
        <v>65</v>
      </c>
      <c r="E189" s="20">
        <v>50000</v>
      </c>
      <c r="F189" s="22"/>
      <c r="G189" s="22"/>
      <c r="H189" s="3">
        <f t="shared" si="2"/>
        <v>50000</v>
      </c>
    </row>
    <row r="190" spans="1:8" ht="12.75">
      <c r="A190" s="1"/>
      <c r="B190" s="1"/>
      <c r="C190" s="1" t="s">
        <v>68</v>
      </c>
      <c r="D190" s="2" t="s">
        <v>69</v>
      </c>
      <c r="E190" s="20">
        <v>200</v>
      </c>
      <c r="F190" s="22"/>
      <c r="G190" s="22"/>
      <c r="H190" s="3">
        <f t="shared" si="2"/>
        <v>200</v>
      </c>
    </row>
    <row r="191" spans="1:8" ht="12.75">
      <c r="A191" s="1"/>
      <c r="B191" s="1"/>
      <c r="C191" s="1" t="s">
        <v>14</v>
      </c>
      <c r="D191" s="2" t="s">
        <v>15</v>
      </c>
      <c r="E191" s="20">
        <v>260000</v>
      </c>
      <c r="F191" s="22"/>
      <c r="G191" s="22"/>
      <c r="H191" s="3">
        <f t="shared" si="2"/>
        <v>260000</v>
      </c>
    </row>
    <row r="192" spans="1:8" ht="38.25">
      <c r="A192" s="1"/>
      <c r="B192" s="1"/>
      <c r="C192" s="1" t="s">
        <v>72</v>
      </c>
      <c r="D192" s="2" t="s">
        <v>73</v>
      </c>
      <c r="E192" s="20">
        <v>600</v>
      </c>
      <c r="F192" s="22"/>
      <c r="G192" s="22"/>
      <c r="H192" s="3">
        <f t="shared" si="2"/>
        <v>600</v>
      </c>
    </row>
    <row r="193" spans="1:8" ht="12.75">
      <c r="A193" s="1"/>
      <c r="B193" s="1"/>
      <c r="C193" s="1" t="s">
        <v>47</v>
      </c>
      <c r="D193" s="2" t="s">
        <v>132</v>
      </c>
      <c r="E193" s="20">
        <v>250</v>
      </c>
      <c r="F193" s="22"/>
      <c r="G193" s="22"/>
      <c r="H193" s="3">
        <f t="shared" si="2"/>
        <v>250</v>
      </c>
    </row>
    <row r="194" spans="1:8" ht="12.75">
      <c r="A194" s="1"/>
      <c r="B194" s="1"/>
      <c r="C194" s="1" t="s">
        <v>80</v>
      </c>
      <c r="D194" s="2" t="s">
        <v>81</v>
      </c>
      <c r="E194" s="20">
        <v>1600</v>
      </c>
      <c r="F194" s="22"/>
      <c r="G194" s="22"/>
      <c r="H194" s="3">
        <f t="shared" si="2"/>
        <v>1600</v>
      </c>
    </row>
    <row r="195" spans="1:8" ht="25.5">
      <c r="A195" s="1"/>
      <c r="B195" s="1"/>
      <c r="C195" s="1" t="s">
        <v>49</v>
      </c>
      <c r="D195" s="2" t="s">
        <v>50</v>
      </c>
      <c r="E195" s="20">
        <v>907</v>
      </c>
      <c r="F195" s="22"/>
      <c r="G195" s="22"/>
      <c r="H195" s="3">
        <f t="shared" si="2"/>
        <v>907</v>
      </c>
    </row>
    <row r="196" spans="1:8" ht="25.5">
      <c r="A196" s="1"/>
      <c r="B196" s="1"/>
      <c r="C196" s="1" t="s">
        <v>86</v>
      </c>
      <c r="D196" s="2" t="s">
        <v>87</v>
      </c>
      <c r="E196" s="20"/>
      <c r="F196" s="22"/>
      <c r="G196" s="25"/>
      <c r="H196" s="3">
        <f t="shared" si="2"/>
        <v>0</v>
      </c>
    </row>
    <row r="197" spans="1:8" ht="25.5">
      <c r="A197" s="1"/>
      <c r="B197" s="1" t="s">
        <v>133</v>
      </c>
      <c r="C197" s="1"/>
      <c r="D197" s="2" t="s">
        <v>134</v>
      </c>
      <c r="E197" s="3">
        <f>SUM(E198:E214)</f>
        <v>306757</v>
      </c>
      <c r="F197" s="3">
        <f>SUM(F198:F214)</f>
        <v>0</v>
      </c>
      <c r="G197" s="3">
        <f>SUM(G198:G214)</f>
        <v>0</v>
      </c>
      <c r="H197" s="3">
        <f t="shared" si="2"/>
        <v>306757</v>
      </c>
    </row>
    <row r="198" spans="1:8" ht="25.5">
      <c r="A198" s="1"/>
      <c r="B198" s="1"/>
      <c r="C198" s="1" t="s">
        <v>59</v>
      </c>
      <c r="D198" s="2" t="s">
        <v>60</v>
      </c>
      <c r="E198" s="20">
        <v>24</v>
      </c>
      <c r="F198" s="22"/>
      <c r="G198" s="22"/>
      <c r="H198" s="3">
        <f t="shared" si="2"/>
        <v>24</v>
      </c>
    </row>
    <row r="199" spans="1:8" ht="25.5">
      <c r="A199" s="1"/>
      <c r="B199" s="1"/>
      <c r="C199" s="1" t="s">
        <v>39</v>
      </c>
      <c r="D199" s="2" t="s">
        <v>40</v>
      </c>
      <c r="E199" s="20">
        <v>214500</v>
      </c>
      <c r="F199" s="22"/>
      <c r="G199" s="22"/>
      <c r="H199" s="3">
        <f t="shared" si="2"/>
        <v>214500</v>
      </c>
    </row>
    <row r="200" spans="1:8" ht="12.75">
      <c r="A200" s="1"/>
      <c r="B200" s="1"/>
      <c r="C200" s="1" t="s">
        <v>41</v>
      </c>
      <c r="D200" s="2" t="s">
        <v>42</v>
      </c>
      <c r="E200" s="20">
        <v>16200</v>
      </c>
      <c r="F200" s="22"/>
      <c r="G200" s="22"/>
      <c r="H200" s="3">
        <f t="shared" si="2"/>
        <v>16200</v>
      </c>
    </row>
    <row r="201" spans="1:8" ht="25.5">
      <c r="A201" s="1"/>
      <c r="B201" s="1"/>
      <c r="C201" s="1" t="s">
        <v>43</v>
      </c>
      <c r="D201" s="2" t="s">
        <v>44</v>
      </c>
      <c r="E201" s="20">
        <v>35000</v>
      </c>
      <c r="F201" s="22"/>
      <c r="G201" s="22"/>
      <c r="H201" s="3">
        <f t="shared" si="2"/>
        <v>35000</v>
      </c>
    </row>
    <row r="202" spans="1:8" ht="12.75">
      <c r="A202" s="1"/>
      <c r="B202" s="1"/>
      <c r="C202" s="1" t="s">
        <v>45</v>
      </c>
      <c r="D202" s="2" t="s">
        <v>46</v>
      </c>
      <c r="E202" s="20">
        <v>5300</v>
      </c>
      <c r="F202" s="22"/>
      <c r="G202" s="22"/>
      <c r="H202" s="3">
        <f t="shared" si="2"/>
        <v>5300</v>
      </c>
    </row>
    <row r="203" spans="1:8" ht="12.75">
      <c r="A203" s="1"/>
      <c r="B203" s="1"/>
      <c r="C203" s="1" t="s">
        <v>12</v>
      </c>
      <c r="D203" s="2" t="s">
        <v>65</v>
      </c>
      <c r="E203" s="20">
        <v>9000</v>
      </c>
      <c r="F203" s="22"/>
      <c r="G203" s="22"/>
      <c r="H203" s="3">
        <f t="shared" si="2"/>
        <v>9000</v>
      </c>
    </row>
    <row r="204" spans="1:8" ht="12.75">
      <c r="A204" s="1"/>
      <c r="B204" s="1"/>
      <c r="C204" s="1" t="s">
        <v>68</v>
      </c>
      <c r="D204" s="2" t="s">
        <v>69</v>
      </c>
      <c r="E204" s="20">
        <v>600</v>
      </c>
      <c r="F204" s="22"/>
      <c r="G204" s="22"/>
      <c r="H204" s="3">
        <f t="shared" si="2"/>
        <v>600</v>
      </c>
    </row>
    <row r="205" spans="1:8" ht="12.75">
      <c r="A205" s="1"/>
      <c r="B205" s="1"/>
      <c r="C205" s="1" t="s">
        <v>14</v>
      </c>
      <c r="D205" s="2" t="s">
        <v>15</v>
      </c>
      <c r="E205" s="20">
        <v>3500</v>
      </c>
      <c r="F205" s="22"/>
      <c r="G205" s="22"/>
      <c r="H205" s="3">
        <f t="shared" si="2"/>
        <v>3500</v>
      </c>
    </row>
    <row r="206" spans="1:8" ht="25.5">
      <c r="A206" s="1"/>
      <c r="B206" s="1"/>
      <c r="C206" s="1" t="s">
        <v>70</v>
      </c>
      <c r="D206" s="2" t="s">
        <v>71</v>
      </c>
      <c r="E206" s="20">
        <v>2000</v>
      </c>
      <c r="F206" s="22"/>
      <c r="G206" s="22"/>
      <c r="H206" s="3">
        <f t="shared" si="2"/>
        <v>2000</v>
      </c>
    </row>
    <row r="207" spans="1:8" ht="38.25">
      <c r="A207" s="1"/>
      <c r="B207" s="1"/>
      <c r="C207" s="1" t="s">
        <v>72</v>
      </c>
      <c r="D207" s="2" t="s">
        <v>73</v>
      </c>
      <c r="E207" s="20">
        <v>2100</v>
      </c>
      <c r="F207" s="22"/>
      <c r="G207" s="22"/>
      <c r="H207" s="3">
        <f t="shared" si="2"/>
        <v>2100</v>
      </c>
    </row>
    <row r="208" spans="1:8" ht="38.25">
      <c r="A208" s="1"/>
      <c r="B208" s="1"/>
      <c r="C208" s="1" t="s">
        <v>74</v>
      </c>
      <c r="D208" s="2" t="s">
        <v>75</v>
      </c>
      <c r="E208" s="20">
        <v>3500</v>
      </c>
      <c r="F208" s="22"/>
      <c r="G208" s="22"/>
      <c r="H208" s="3">
        <f t="shared" si="2"/>
        <v>3500</v>
      </c>
    </row>
    <row r="209" spans="1:8" ht="12.75">
      <c r="A209" s="1"/>
      <c r="B209" s="1"/>
      <c r="C209" s="1" t="s">
        <v>47</v>
      </c>
      <c r="D209" s="2" t="s">
        <v>48</v>
      </c>
      <c r="E209" s="20">
        <v>2700</v>
      </c>
      <c r="F209" s="22"/>
      <c r="G209" s="22"/>
      <c r="H209" s="3">
        <f t="shared" si="2"/>
        <v>2700</v>
      </c>
    </row>
    <row r="210" spans="1:8" ht="25.5">
      <c r="A210" s="1"/>
      <c r="B210" s="1"/>
      <c r="C210" s="1" t="s">
        <v>49</v>
      </c>
      <c r="D210" s="2" t="s">
        <v>50</v>
      </c>
      <c r="E210" s="20">
        <v>4533</v>
      </c>
      <c r="F210" s="22"/>
      <c r="G210" s="22"/>
      <c r="H210" s="3">
        <f t="shared" si="2"/>
        <v>4533</v>
      </c>
    </row>
    <row r="211" spans="1:8" ht="38.25">
      <c r="A211" s="1"/>
      <c r="B211" s="1"/>
      <c r="C211" s="1" t="s">
        <v>51</v>
      </c>
      <c r="D211" s="2" t="s">
        <v>52</v>
      </c>
      <c r="E211" s="20">
        <v>1500</v>
      </c>
      <c r="F211" s="22"/>
      <c r="G211" s="22"/>
      <c r="H211" s="3">
        <f t="shared" si="2"/>
        <v>1500</v>
      </c>
    </row>
    <row r="212" spans="1:8" ht="38.25">
      <c r="A212" s="1"/>
      <c r="B212" s="1"/>
      <c r="C212" s="1" t="s">
        <v>82</v>
      </c>
      <c r="D212" s="2" t="s">
        <v>83</v>
      </c>
      <c r="E212" s="20">
        <v>1300</v>
      </c>
      <c r="F212" s="22"/>
      <c r="G212" s="22"/>
      <c r="H212" s="3">
        <f t="shared" si="2"/>
        <v>1300</v>
      </c>
    </row>
    <row r="213" spans="1:8" ht="25.5">
      <c r="A213" s="1"/>
      <c r="B213" s="1"/>
      <c r="C213" s="1" t="s">
        <v>84</v>
      </c>
      <c r="D213" s="2" t="s">
        <v>85</v>
      </c>
      <c r="E213" s="20">
        <v>5000</v>
      </c>
      <c r="F213" s="22"/>
      <c r="G213" s="22"/>
      <c r="H213" s="3">
        <f t="shared" si="2"/>
        <v>5000</v>
      </c>
    </row>
    <row r="214" spans="1:8" ht="25.5">
      <c r="A214" s="1"/>
      <c r="B214" s="1"/>
      <c r="C214" s="1" t="s">
        <v>86</v>
      </c>
      <c r="D214" s="2" t="s">
        <v>135</v>
      </c>
      <c r="E214" s="20">
        <v>0</v>
      </c>
      <c r="F214" s="22"/>
      <c r="G214" s="22"/>
      <c r="H214" s="3">
        <f t="shared" si="2"/>
        <v>0</v>
      </c>
    </row>
    <row r="215" spans="1:8" ht="25.5">
      <c r="A215" s="1"/>
      <c r="B215" s="1" t="s">
        <v>136</v>
      </c>
      <c r="C215" s="1"/>
      <c r="D215" s="2" t="s">
        <v>137</v>
      </c>
      <c r="E215" s="3">
        <f>SUM(E216:E217)</f>
        <v>29260</v>
      </c>
      <c r="F215" s="3">
        <f>SUM(F216:F217)</f>
        <v>0</v>
      </c>
      <c r="G215" s="3">
        <f>SUM(G216:G217)</f>
        <v>0</v>
      </c>
      <c r="H215" s="3">
        <f t="shared" si="2"/>
        <v>29260</v>
      </c>
    </row>
    <row r="216" spans="1:8" ht="12.75">
      <c r="A216" s="1"/>
      <c r="B216" s="1"/>
      <c r="C216" s="1" t="s">
        <v>14</v>
      </c>
      <c r="D216" s="2" t="s">
        <v>138</v>
      </c>
      <c r="E216" s="20">
        <v>25430</v>
      </c>
      <c r="F216" s="22"/>
      <c r="G216" s="22"/>
      <c r="H216" s="3">
        <f t="shared" si="2"/>
        <v>25430</v>
      </c>
    </row>
    <row r="217" spans="1:8" ht="12.75">
      <c r="A217" s="1"/>
      <c r="B217" s="1"/>
      <c r="C217" s="1" t="s">
        <v>47</v>
      </c>
      <c r="D217" s="2" t="s">
        <v>48</v>
      </c>
      <c r="E217" s="20">
        <v>3830</v>
      </c>
      <c r="F217" s="22"/>
      <c r="G217" s="22"/>
      <c r="H217" s="3">
        <f t="shared" si="2"/>
        <v>3830</v>
      </c>
    </row>
    <row r="218" spans="1:8" ht="12.75">
      <c r="A218" s="1"/>
      <c r="B218" s="1" t="s">
        <v>139</v>
      </c>
      <c r="C218" s="1"/>
      <c r="D218" s="2" t="s">
        <v>140</v>
      </c>
      <c r="E218" s="3">
        <f>SUM(E219:E224)</f>
        <v>128105</v>
      </c>
      <c r="F218" s="3">
        <f>SUM(F219:F224)</f>
        <v>0</v>
      </c>
      <c r="G218" s="3">
        <f>SUM(G219:G224)</f>
        <v>0</v>
      </c>
      <c r="H218" s="3">
        <f t="shared" si="2"/>
        <v>128105</v>
      </c>
    </row>
    <row r="219" spans="1:8" ht="25.5">
      <c r="A219" s="1"/>
      <c r="B219" s="1"/>
      <c r="C219" s="1" t="s">
        <v>59</v>
      </c>
      <c r="D219" s="2" t="s">
        <v>60</v>
      </c>
      <c r="E219" s="20">
        <v>60</v>
      </c>
      <c r="F219" s="22"/>
      <c r="G219" s="22"/>
      <c r="H219" s="3">
        <f aca="true" t="shared" si="3" ref="H219:H291">E219-F219+G219</f>
        <v>60</v>
      </c>
    </row>
    <row r="220" spans="1:8" ht="25.5">
      <c r="A220" s="1"/>
      <c r="B220" s="1"/>
      <c r="C220" s="1" t="s">
        <v>39</v>
      </c>
      <c r="D220" s="2" t="s">
        <v>40</v>
      </c>
      <c r="E220" s="20">
        <v>97000</v>
      </c>
      <c r="F220" s="22"/>
      <c r="G220" s="22"/>
      <c r="H220" s="3">
        <f t="shared" si="3"/>
        <v>97000</v>
      </c>
    </row>
    <row r="221" spans="1:8" ht="12.75">
      <c r="A221" s="1"/>
      <c r="B221" s="1"/>
      <c r="C221" s="1" t="s">
        <v>41</v>
      </c>
      <c r="D221" s="2" t="s">
        <v>42</v>
      </c>
      <c r="E221" s="20">
        <v>7812</v>
      </c>
      <c r="F221" s="22"/>
      <c r="G221" s="22"/>
      <c r="H221" s="3">
        <f t="shared" si="3"/>
        <v>7812</v>
      </c>
    </row>
    <row r="222" spans="1:8" ht="25.5">
      <c r="A222" s="1"/>
      <c r="B222" s="1"/>
      <c r="C222" s="1" t="s">
        <v>141</v>
      </c>
      <c r="D222" s="2" t="s">
        <v>44</v>
      </c>
      <c r="E222" s="20">
        <v>16100</v>
      </c>
      <c r="F222" s="22"/>
      <c r="G222" s="22"/>
      <c r="H222" s="3">
        <f t="shared" si="3"/>
        <v>16100</v>
      </c>
    </row>
    <row r="223" spans="1:8" ht="12.75">
      <c r="A223" s="1"/>
      <c r="B223" s="1"/>
      <c r="C223" s="1" t="s">
        <v>45</v>
      </c>
      <c r="D223" s="2" t="s">
        <v>46</v>
      </c>
      <c r="E223" s="20">
        <v>2600</v>
      </c>
      <c r="F223" s="22"/>
      <c r="G223" s="22"/>
      <c r="H223" s="3">
        <f t="shared" si="3"/>
        <v>2600</v>
      </c>
    </row>
    <row r="224" spans="1:8" ht="25.5">
      <c r="A224" s="1"/>
      <c r="B224" s="1"/>
      <c r="C224" s="1" t="s">
        <v>49</v>
      </c>
      <c r="D224" s="2" t="s">
        <v>50</v>
      </c>
      <c r="E224" s="20">
        <v>4533</v>
      </c>
      <c r="F224" s="22"/>
      <c r="G224" s="22"/>
      <c r="H224" s="3">
        <f t="shared" si="3"/>
        <v>4533</v>
      </c>
    </row>
    <row r="225" spans="1:8" ht="12.75">
      <c r="A225" s="1"/>
      <c r="B225" s="1" t="s">
        <v>142</v>
      </c>
      <c r="C225" s="1"/>
      <c r="D225" s="2" t="s">
        <v>11</v>
      </c>
      <c r="E225" s="3">
        <f>SUM(E226:E227)</f>
        <v>30377</v>
      </c>
      <c r="F225" s="3">
        <f>SUM(F226:F227)</f>
        <v>0</v>
      </c>
      <c r="G225" s="3">
        <f>SUM(G226:G227)</f>
        <v>0</v>
      </c>
      <c r="H225" s="3">
        <f t="shared" si="3"/>
        <v>30377</v>
      </c>
    </row>
    <row r="226" spans="1:8" ht="25.5">
      <c r="A226" s="1"/>
      <c r="B226" s="1"/>
      <c r="C226" s="1" t="s">
        <v>55</v>
      </c>
      <c r="D226" s="2" t="s">
        <v>143</v>
      </c>
      <c r="E226" s="20">
        <v>0</v>
      </c>
      <c r="F226" s="22"/>
      <c r="G226" s="22"/>
      <c r="H226" s="3">
        <f t="shared" si="3"/>
        <v>0</v>
      </c>
    </row>
    <row r="227" spans="1:8" ht="25.5">
      <c r="A227" s="1"/>
      <c r="B227" s="1"/>
      <c r="C227" s="1" t="s">
        <v>49</v>
      </c>
      <c r="D227" s="2" t="s">
        <v>50</v>
      </c>
      <c r="E227" s="20">
        <v>30377</v>
      </c>
      <c r="F227" s="22"/>
      <c r="G227" s="22"/>
      <c r="H227" s="3">
        <f t="shared" si="3"/>
        <v>30377</v>
      </c>
    </row>
    <row r="228" spans="1:8" ht="12.75">
      <c r="A228" s="4" t="s">
        <v>144</v>
      </c>
      <c r="B228" s="1"/>
      <c r="C228" s="1"/>
      <c r="D228" s="5" t="s">
        <v>145</v>
      </c>
      <c r="E228" s="6">
        <f>E229+E231</f>
        <v>1064500</v>
      </c>
      <c r="F228" s="6">
        <f>SUM(F231)</f>
        <v>0</v>
      </c>
      <c r="G228" s="6">
        <f>SUM(G231)</f>
        <v>0</v>
      </c>
      <c r="H228" s="6">
        <f t="shared" si="3"/>
        <v>1064500</v>
      </c>
    </row>
    <row r="229" spans="1:8" ht="12.75">
      <c r="A229" s="4"/>
      <c r="B229" s="1" t="s">
        <v>217</v>
      </c>
      <c r="C229" s="1"/>
      <c r="D229" s="5" t="s">
        <v>218</v>
      </c>
      <c r="E229" s="6">
        <f>E230</f>
        <v>1034000</v>
      </c>
      <c r="F229" s="6">
        <f>F230</f>
        <v>0</v>
      </c>
      <c r="G229" s="6">
        <f>G230</f>
        <v>0</v>
      </c>
      <c r="H229" s="6">
        <f t="shared" si="3"/>
        <v>1034000</v>
      </c>
    </row>
    <row r="230" spans="1:8" ht="25.5">
      <c r="A230" s="4"/>
      <c r="B230" s="1"/>
      <c r="C230" s="1" t="s">
        <v>4</v>
      </c>
      <c r="D230" s="2" t="s">
        <v>5</v>
      </c>
      <c r="E230" s="20">
        <v>1034000</v>
      </c>
      <c r="F230" s="6"/>
      <c r="G230" s="6"/>
      <c r="H230" s="6">
        <f t="shared" si="3"/>
        <v>1034000</v>
      </c>
    </row>
    <row r="231" spans="1:8" ht="12.75">
      <c r="A231" s="1"/>
      <c r="B231" s="1" t="s">
        <v>146</v>
      </c>
      <c r="C231" s="1"/>
      <c r="D231" s="2" t="s">
        <v>147</v>
      </c>
      <c r="E231" s="3">
        <f>SUM(E232:E235)</f>
        <v>30500</v>
      </c>
      <c r="F231" s="3">
        <f>SUM(F232:F235)</f>
        <v>0</v>
      </c>
      <c r="G231" s="3">
        <f>SUM(G232:G236)</f>
        <v>0</v>
      </c>
      <c r="H231" s="3">
        <f t="shared" si="3"/>
        <v>30500</v>
      </c>
    </row>
    <row r="232" spans="1:8" ht="12.75">
      <c r="A232" s="1"/>
      <c r="B232" s="1"/>
      <c r="C232" s="1" t="s">
        <v>63</v>
      </c>
      <c r="D232" s="2" t="s">
        <v>64</v>
      </c>
      <c r="E232" s="20">
        <v>6600</v>
      </c>
      <c r="F232" s="22"/>
      <c r="G232" s="22"/>
      <c r="H232" s="3">
        <f t="shared" si="3"/>
        <v>6600</v>
      </c>
    </row>
    <row r="233" spans="1:8" ht="12.75">
      <c r="A233" s="1"/>
      <c r="B233" s="1"/>
      <c r="C233" s="1" t="s">
        <v>12</v>
      </c>
      <c r="D233" s="2" t="s">
        <v>65</v>
      </c>
      <c r="E233" s="20">
        <v>2500</v>
      </c>
      <c r="F233" s="22"/>
      <c r="G233" s="22"/>
      <c r="H233" s="3">
        <f t="shared" si="3"/>
        <v>2500</v>
      </c>
    </row>
    <row r="234" spans="1:8" ht="12.75">
      <c r="A234" s="1"/>
      <c r="B234" s="1"/>
      <c r="C234" s="1" t="s">
        <v>14</v>
      </c>
      <c r="D234" s="2" t="s">
        <v>15</v>
      </c>
      <c r="E234" s="20">
        <v>20900</v>
      </c>
      <c r="F234" s="22"/>
      <c r="G234" s="22"/>
      <c r="H234" s="3">
        <f t="shared" si="3"/>
        <v>20900</v>
      </c>
    </row>
    <row r="235" spans="1:8" ht="12.75">
      <c r="A235" s="1"/>
      <c r="B235" s="1"/>
      <c r="C235" s="1" t="s">
        <v>47</v>
      </c>
      <c r="D235" s="2" t="s">
        <v>48</v>
      </c>
      <c r="E235" s="20">
        <v>500</v>
      </c>
      <c r="F235" s="22"/>
      <c r="G235" s="22"/>
      <c r="H235" s="3">
        <f t="shared" si="3"/>
        <v>500</v>
      </c>
    </row>
    <row r="236" spans="1:8" ht="25.5">
      <c r="A236" s="1"/>
      <c r="B236" s="1"/>
      <c r="C236" s="1" t="s">
        <v>33</v>
      </c>
      <c r="D236" s="2" t="s">
        <v>34</v>
      </c>
      <c r="E236" s="20">
        <v>0</v>
      </c>
      <c r="F236" s="22"/>
      <c r="G236" s="25"/>
      <c r="H236" s="3">
        <f t="shared" si="3"/>
        <v>0</v>
      </c>
    </row>
    <row r="237" spans="1:8" ht="12.75">
      <c r="A237" s="4" t="s">
        <v>148</v>
      </c>
      <c r="B237" s="4"/>
      <c r="C237" s="4"/>
      <c r="D237" s="5" t="s">
        <v>149</v>
      </c>
      <c r="E237" s="6">
        <f>E238+E256+E258+E260+E262+E266+E283</f>
        <v>2604340</v>
      </c>
      <c r="F237" s="6">
        <f>F238+F256+F258+F260+F262+F266+F283</f>
        <v>369</v>
      </c>
      <c r="G237" s="6">
        <f>G238+G256+G258+G260+G262+G266+G283</f>
        <v>174098</v>
      </c>
      <c r="H237" s="6">
        <f t="shared" si="3"/>
        <v>2778069</v>
      </c>
    </row>
    <row r="238" spans="1:8" ht="51">
      <c r="A238" s="1"/>
      <c r="B238" s="1" t="s">
        <v>150</v>
      </c>
      <c r="C238" s="1"/>
      <c r="D238" s="2" t="s">
        <v>151</v>
      </c>
      <c r="E238" s="3">
        <f>SUM(E239:E254)</f>
        <v>1740000</v>
      </c>
      <c r="F238" s="3">
        <f>SUM(F239:F254)</f>
        <v>0</v>
      </c>
      <c r="G238" s="3">
        <f>SUM(G239:G255)</f>
        <v>0</v>
      </c>
      <c r="H238" s="3">
        <f t="shared" si="3"/>
        <v>1740000</v>
      </c>
    </row>
    <row r="239" spans="1:8" ht="12.75">
      <c r="A239" s="1"/>
      <c r="B239" s="1"/>
      <c r="C239" s="1" t="s">
        <v>152</v>
      </c>
      <c r="D239" s="2" t="s">
        <v>153</v>
      </c>
      <c r="E239" s="20">
        <v>1689500</v>
      </c>
      <c r="F239" s="25"/>
      <c r="G239" s="22"/>
      <c r="H239" s="3">
        <f t="shared" si="3"/>
        <v>1689500</v>
      </c>
    </row>
    <row r="240" spans="1:8" ht="25.5">
      <c r="A240" s="1"/>
      <c r="B240" s="1"/>
      <c r="C240" s="1" t="s">
        <v>39</v>
      </c>
      <c r="D240" s="2" t="s">
        <v>40</v>
      </c>
      <c r="E240" s="20">
        <v>30000</v>
      </c>
      <c r="F240" s="22"/>
      <c r="G240" s="22"/>
      <c r="H240" s="3">
        <f t="shared" si="3"/>
        <v>30000</v>
      </c>
    </row>
    <row r="241" spans="1:8" ht="12.75">
      <c r="A241" s="1"/>
      <c r="B241" s="1"/>
      <c r="C241" s="1" t="s">
        <v>41</v>
      </c>
      <c r="D241" s="2" t="s">
        <v>42</v>
      </c>
      <c r="E241" s="20">
        <v>2300</v>
      </c>
      <c r="F241" s="22"/>
      <c r="G241" s="22"/>
      <c r="H241" s="3">
        <f t="shared" si="3"/>
        <v>2300</v>
      </c>
    </row>
    <row r="242" spans="1:8" ht="25.5">
      <c r="A242" s="1"/>
      <c r="B242" s="1"/>
      <c r="C242" s="1" t="s">
        <v>43</v>
      </c>
      <c r="D242" s="2" t="s">
        <v>44</v>
      </c>
      <c r="E242" s="20">
        <v>8250</v>
      </c>
      <c r="F242" s="22"/>
      <c r="G242" s="22"/>
      <c r="H242" s="3">
        <f t="shared" si="3"/>
        <v>8250</v>
      </c>
    </row>
    <row r="243" spans="1:8" ht="12.75">
      <c r="A243" s="1"/>
      <c r="B243" s="1"/>
      <c r="C243" s="1" t="s">
        <v>45</v>
      </c>
      <c r="D243" s="2" t="s">
        <v>46</v>
      </c>
      <c r="E243" s="20">
        <v>815</v>
      </c>
      <c r="F243" s="22"/>
      <c r="G243" s="22"/>
      <c r="H243" s="3">
        <f t="shared" si="3"/>
        <v>815</v>
      </c>
    </row>
    <row r="244" spans="1:8" ht="12.75">
      <c r="A244" s="1"/>
      <c r="B244" s="1"/>
      <c r="C244" s="1" t="s">
        <v>63</v>
      </c>
      <c r="D244" s="2" t="s">
        <v>64</v>
      </c>
      <c r="E244" s="20">
        <v>515</v>
      </c>
      <c r="F244" s="22"/>
      <c r="G244" s="22"/>
      <c r="H244" s="3">
        <f t="shared" si="3"/>
        <v>515</v>
      </c>
    </row>
    <row r="245" spans="1:8" ht="12.75">
      <c r="A245" s="1"/>
      <c r="B245" s="1"/>
      <c r="C245" s="1" t="s">
        <v>12</v>
      </c>
      <c r="D245" s="2" t="s">
        <v>65</v>
      </c>
      <c r="E245" s="20">
        <v>2200</v>
      </c>
      <c r="F245" s="22"/>
      <c r="G245" s="25"/>
      <c r="H245" s="3">
        <f t="shared" si="3"/>
        <v>2200</v>
      </c>
    </row>
    <row r="246" spans="1:8" ht="12.75">
      <c r="A246" s="1"/>
      <c r="B246" s="1"/>
      <c r="C246" s="1" t="s">
        <v>68</v>
      </c>
      <c r="D246" s="2" t="s">
        <v>69</v>
      </c>
      <c r="E246" s="20">
        <v>120</v>
      </c>
      <c r="F246" s="22"/>
      <c r="G246" s="22"/>
      <c r="H246" s="3">
        <f t="shared" si="3"/>
        <v>120</v>
      </c>
    </row>
    <row r="247" spans="1:8" ht="12.75">
      <c r="A247" s="1"/>
      <c r="B247" s="1"/>
      <c r="C247" s="1" t="s">
        <v>14</v>
      </c>
      <c r="D247" s="2" t="s">
        <v>15</v>
      </c>
      <c r="E247" s="20">
        <v>1500</v>
      </c>
      <c r="F247" s="22"/>
      <c r="G247" s="22"/>
      <c r="H247" s="3">
        <f t="shared" si="3"/>
        <v>1500</v>
      </c>
    </row>
    <row r="248" spans="1:8" ht="38.25">
      <c r="A248" s="1"/>
      <c r="B248" s="1"/>
      <c r="C248" s="1" t="s">
        <v>72</v>
      </c>
      <c r="D248" s="2" t="s">
        <v>73</v>
      </c>
      <c r="E248" s="20">
        <v>100</v>
      </c>
      <c r="F248" s="22"/>
      <c r="G248" s="22"/>
      <c r="H248" s="3">
        <f t="shared" si="3"/>
        <v>100</v>
      </c>
    </row>
    <row r="249" spans="1:8" ht="38.25">
      <c r="A249" s="1"/>
      <c r="B249" s="1"/>
      <c r="C249" s="1" t="s">
        <v>74</v>
      </c>
      <c r="D249" s="2" t="s">
        <v>75</v>
      </c>
      <c r="E249" s="20">
        <v>1500</v>
      </c>
      <c r="F249" s="22"/>
      <c r="G249" s="22"/>
      <c r="H249" s="3">
        <f t="shared" si="3"/>
        <v>1500</v>
      </c>
    </row>
    <row r="250" spans="1:8" ht="12.75">
      <c r="A250" s="1"/>
      <c r="B250" s="1"/>
      <c r="C250" s="1" t="s">
        <v>47</v>
      </c>
      <c r="D250" s="2" t="s">
        <v>48</v>
      </c>
      <c r="E250" s="20">
        <v>300</v>
      </c>
      <c r="F250" s="22"/>
      <c r="G250" s="22"/>
      <c r="H250" s="3">
        <f t="shared" si="3"/>
        <v>300</v>
      </c>
    </row>
    <row r="251" spans="1:8" ht="25.5">
      <c r="A251" s="1"/>
      <c r="B251" s="1"/>
      <c r="C251" s="1" t="s">
        <v>49</v>
      </c>
      <c r="D251" s="2" t="s">
        <v>50</v>
      </c>
      <c r="E251" s="20">
        <v>1400</v>
      </c>
      <c r="F251" s="22"/>
      <c r="G251" s="22"/>
      <c r="H251" s="3">
        <f t="shared" si="3"/>
        <v>1400</v>
      </c>
    </row>
    <row r="252" spans="1:8" ht="38.25">
      <c r="A252" s="1"/>
      <c r="B252" s="1"/>
      <c r="C252" s="1" t="s">
        <v>51</v>
      </c>
      <c r="D252" s="2" t="s">
        <v>52</v>
      </c>
      <c r="E252" s="20">
        <v>400</v>
      </c>
      <c r="F252" s="22"/>
      <c r="G252" s="22"/>
      <c r="H252" s="3">
        <f t="shared" si="3"/>
        <v>400</v>
      </c>
    </row>
    <row r="253" spans="1:8" ht="38.25">
      <c r="A253" s="1"/>
      <c r="B253" s="1"/>
      <c r="C253" s="1" t="s">
        <v>82</v>
      </c>
      <c r="D253" s="2" t="s">
        <v>83</v>
      </c>
      <c r="E253" s="20">
        <v>300</v>
      </c>
      <c r="F253" s="22"/>
      <c r="G253" s="22"/>
      <c r="H253" s="3">
        <f t="shared" si="3"/>
        <v>300</v>
      </c>
    </row>
    <row r="254" spans="1:8" ht="25.5">
      <c r="A254" s="1"/>
      <c r="B254" s="1"/>
      <c r="C254" s="1" t="s">
        <v>84</v>
      </c>
      <c r="D254" s="2" t="s">
        <v>85</v>
      </c>
      <c r="E254" s="20">
        <v>800</v>
      </c>
      <c r="F254" s="22"/>
      <c r="G254" s="22"/>
      <c r="H254" s="3">
        <f t="shared" si="3"/>
        <v>800</v>
      </c>
    </row>
    <row r="255" spans="1:8" ht="25.5">
      <c r="A255" s="1"/>
      <c r="B255" s="1"/>
      <c r="C255" s="1" t="s">
        <v>86</v>
      </c>
      <c r="D255" s="2" t="s">
        <v>231</v>
      </c>
      <c r="E255" s="20"/>
      <c r="F255" s="22"/>
      <c r="G255" s="22"/>
      <c r="H255" s="3">
        <f t="shared" si="3"/>
        <v>0</v>
      </c>
    </row>
    <row r="256" spans="1:8" ht="63.75">
      <c r="A256" s="1"/>
      <c r="B256" s="1" t="s">
        <v>154</v>
      </c>
      <c r="C256" s="1"/>
      <c r="D256" s="2" t="s">
        <v>155</v>
      </c>
      <c r="E256" s="3">
        <f>SUM(E257)</f>
        <v>7100</v>
      </c>
      <c r="F256" s="3">
        <f>SUM(F257)</f>
        <v>0</v>
      </c>
      <c r="G256" s="3">
        <f>SUM(G257)</f>
        <v>0</v>
      </c>
      <c r="H256" s="3">
        <f t="shared" si="3"/>
        <v>7100</v>
      </c>
    </row>
    <row r="257" spans="1:8" ht="25.5">
      <c r="A257" s="1"/>
      <c r="B257" s="1"/>
      <c r="C257" s="1" t="s">
        <v>156</v>
      </c>
      <c r="D257" s="2" t="s">
        <v>157</v>
      </c>
      <c r="E257" s="20">
        <v>7100</v>
      </c>
      <c r="F257" s="22"/>
      <c r="G257" s="22"/>
      <c r="H257" s="3">
        <f t="shared" si="3"/>
        <v>7100</v>
      </c>
    </row>
    <row r="258" spans="1:8" ht="38.25">
      <c r="A258" s="1"/>
      <c r="B258" s="1" t="s">
        <v>158</v>
      </c>
      <c r="C258" s="1"/>
      <c r="D258" s="2" t="s">
        <v>159</v>
      </c>
      <c r="E258" s="3">
        <f>SUM(E259)</f>
        <v>189700</v>
      </c>
      <c r="F258" s="3">
        <f>SUM(F259)</f>
        <v>0</v>
      </c>
      <c r="G258" s="3">
        <f>SUM(G259)</f>
        <v>0</v>
      </c>
      <c r="H258" s="3">
        <f t="shared" si="3"/>
        <v>189700</v>
      </c>
    </row>
    <row r="259" spans="1:8" ht="12.75">
      <c r="A259" s="1"/>
      <c r="B259" s="1"/>
      <c r="C259" s="1" t="s">
        <v>152</v>
      </c>
      <c r="D259" s="2" t="s">
        <v>153</v>
      </c>
      <c r="E259" s="20">
        <v>189700</v>
      </c>
      <c r="F259" s="22"/>
      <c r="G259" s="25"/>
      <c r="H259" s="3">
        <f t="shared" si="3"/>
        <v>189700</v>
      </c>
    </row>
    <row r="260" spans="1:8" ht="12.75">
      <c r="A260" s="1"/>
      <c r="B260" s="1" t="s">
        <v>160</v>
      </c>
      <c r="C260" s="1"/>
      <c r="D260" s="2" t="s">
        <v>161</v>
      </c>
      <c r="E260" s="3">
        <f>SUM(E261)</f>
        <v>70000</v>
      </c>
      <c r="F260" s="3">
        <f>SUM(F261)</f>
        <v>0</v>
      </c>
      <c r="G260" s="3">
        <f>SUM(G261)</f>
        <v>0</v>
      </c>
      <c r="H260" s="3">
        <f t="shared" si="3"/>
        <v>70000</v>
      </c>
    </row>
    <row r="261" spans="1:8" ht="12.75">
      <c r="A261" s="1"/>
      <c r="B261" s="1"/>
      <c r="C261" s="1" t="s">
        <v>152</v>
      </c>
      <c r="D261" s="2" t="s">
        <v>153</v>
      </c>
      <c r="E261" s="20">
        <v>70000</v>
      </c>
      <c r="F261" s="22"/>
      <c r="G261" s="22"/>
      <c r="H261" s="3">
        <f t="shared" si="3"/>
        <v>70000</v>
      </c>
    </row>
    <row r="262" spans="1:8" ht="25.5">
      <c r="A262" s="1"/>
      <c r="B262" s="1" t="s">
        <v>162</v>
      </c>
      <c r="C262" s="1"/>
      <c r="D262" s="2" t="s">
        <v>163</v>
      </c>
      <c r="E262" s="3">
        <f>SUM(E263:E265)</f>
        <v>15600</v>
      </c>
      <c r="F262" s="3">
        <f>SUM(F263:F265)</f>
        <v>0</v>
      </c>
      <c r="G262" s="3">
        <f>SUM(G263:G265)</f>
        <v>3150</v>
      </c>
      <c r="H262" s="3">
        <f t="shared" si="3"/>
        <v>18750</v>
      </c>
    </row>
    <row r="263" spans="1:8" ht="25.5">
      <c r="A263" s="1"/>
      <c r="B263" s="1"/>
      <c r="C263" s="1" t="s">
        <v>43</v>
      </c>
      <c r="D263" s="2" t="s">
        <v>164</v>
      </c>
      <c r="E263" s="20">
        <v>2000</v>
      </c>
      <c r="F263" s="22"/>
      <c r="G263" s="22">
        <v>550</v>
      </c>
      <c r="H263" s="3">
        <f t="shared" si="3"/>
        <v>2550</v>
      </c>
    </row>
    <row r="264" spans="1:8" ht="12.75">
      <c r="A264" s="1"/>
      <c r="B264" s="1"/>
      <c r="C264" s="1" t="s">
        <v>45</v>
      </c>
      <c r="D264" s="2" t="s">
        <v>46</v>
      </c>
      <c r="E264" s="20">
        <v>0</v>
      </c>
      <c r="F264" s="22"/>
      <c r="G264" s="22">
        <v>0</v>
      </c>
      <c r="H264" s="3">
        <f t="shared" si="3"/>
        <v>0</v>
      </c>
    </row>
    <row r="265" spans="1:8" ht="12.75">
      <c r="A265" s="1"/>
      <c r="B265" s="1"/>
      <c r="C265" s="1" t="s">
        <v>63</v>
      </c>
      <c r="D265" s="2" t="s">
        <v>64</v>
      </c>
      <c r="E265" s="20">
        <v>13600</v>
      </c>
      <c r="F265" s="22"/>
      <c r="G265" s="25">
        <v>2600</v>
      </c>
      <c r="H265" s="3">
        <f t="shared" si="3"/>
        <v>16200</v>
      </c>
    </row>
    <row r="266" spans="1:8" ht="12.75">
      <c r="A266" s="1"/>
      <c r="B266" s="1" t="s">
        <v>165</v>
      </c>
      <c r="C266" s="1"/>
      <c r="D266" s="2" t="s">
        <v>166</v>
      </c>
      <c r="E266" s="3">
        <f>SUM(E267:E282)</f>
        <v>301240</v>
      </c>
      <c r="F266" s="3">
        <f>SUM(F267:F282)</f>
        <v>369</v>
      </c>
      <c r="G266" s="3">
        <f>SUM(G267:G282)</f>
        <v>369</v>
      </c>
      <c r="H266" s="3">
        <f t="shared" si="3"/>
        <v>301240</v>
      </c>
    </row>
    <row r="267" spans="1:8" ht="25.5">
      <c r="A267" s="1"/>
      <c r="B267" s="1"/>
      <c r="C267" s="1" t="s">
        <v>39</v>
      </c>
      <c r="D267" s="2" t="s">
        <v>40</v>
      </c>
      <c r="E267" s="20">
        <v>215000</v>
      </c>
      <c r="F267" s="22"/>
      <c r="G267" s="22">
        <v>369</v>
      </c>
      <c r="H267" s="3">
        <f t="shared" si="3"/>
        <v>215369</v>
      </c>
    </row>
    <row r="268" spans="1:8" ht="12.75">
      <c r="A268" s="1"/>
      <c r="B268" s="1"/>
      <c r="C268" s="1" t="s">
        <v>41</v>
      </c>
      <c r="D268" s="2" t="s">
        <v>42</v>
      </c>
      <c r="E268" s="20">
        <v>17850</v>
      </c>
      <c r="F268" s="22">
        <v>369</v>
      </c>
      <c r="G268" s="22">
        <v>0</v>
      </c>
      <c r="H268" s="3">
        <f t="shared" si="3"/>
        <v>17481</v>
      </c>
    </row>
    <row r="269" spans="1:8" ht="25.5">
      <c r="A269" s="1"/>
      <c r="B269" s="1"/>
      <c r="C269" s="1" t="s">
        <v>43</v>
      </c>
      <c r="D269" s="2" t="s">
        <v>44</v>
      </c>
      <c r="E269" s="20">
        <v>36550</v>
      </c>
      <c r="F269" s="22"/>
      <c r="G269" s="22"/>
      <c r="H269" s="3">
        <f t="shared" si="3"/>
        <v>36550</v>
      </c>
    </row>
    <row r="270" spans="1:8" ht="12.75">
      <c r="A270" s="1"/>
      <c r="B270" s="1"/>
      <c r="C270" s="1" t="s">
        <v>45</v>
      </c>
      <c r="D270" s="2" t="s">
        <v>46</v>
      </c>
      <c r="E270" s="20">
        <v>5600</v>
      </c>
      <c r="F270" s="22"/>
      <c r="G270" s="22"/>
      <c r="H270" s="3">
        <f t="shared" si="3"/>
        <v>5600</v>
      </c>
    </row>
    <row r="271" spans="1:8" ht="12.75">
      <c r="A271" s="1"/>
      <c r="B271" s="1"/>
      <c r="C271" s="1" t="s">
        <v>63</v>
      </c>
      <c r="D271" s="2" t="s">
        <v>64</v>
      </c>
      <c r="E271" s="20">
        <v>500</v>
      </c>
      <c r="F271" s="22"/>
      <c r="G271" s="22"/>
      <c r="H271" s="3">
        <f t="shared" si="3"/>
        <v>500</v>
      </c>
    </row>
    <row r="272" spans="1:8" ht="12.75">
      <c r="A272" s="1"/>
      <c r="B272" s="1"/>
      <c r="C272" s="1" t="s">
        <v>12</v>
      </c>
      <c r="D272" s="2" t="s">
        <v>65</v>
      </c>
      <c r="E272" s="20">
        <v>2580</v>
      </c>
      <c r="F272" s="22"/>
      <c r="G272" s="22"/>
      <c r="H272" s="3">
        <f t="shared" si="3"/>
        <v>2580</v>
      </c>
    </row>
    <row r="273" spans="1:8" ht="25.5">
      <c r="A273" s="1"/>
      <c r="B273" s="1"/>
      <c r="C273" s="1" t="s">
        <v>66</v>
      </c>
      <c r="D273" s="2" t="s">
        <v>167</v>
      </c>
      <c r="E273" s="20">
        <v>500</v>
      </c>
      <c r="F273" s="22"/>
      <c r="G273" s="22"/>
      <c r="H273" s="3">
        <f t="shared" si="3"/>
        <v>500</v>
      </c>
    </row>
    <row r="274" spans="1:8" ht="12.75">
      <c r="A274" s="1"/>
      <c r="B274" s="1"/>
      <c r="C274" s="1" t="s">
        <v>68</v>
      </c>
      <c r="D274" s="2" t="s">
        <v>69</v>
      </c>
      <c r="E274" s="20">
        <v>160</v>
      </c>
      <c r="F274" s="22"/>
      <c r="G274" s="22"/>
      <c r="H274" s="3">
        <f t="shared" si="3"/>
        <v>160</v>
      </c>
    </row>
    <row r="275" spans="1:8" ht="12.75">
      <c r="A275" s="1"/>
      <c r="B275" s="1"/>
      <c r="C275" s="1" t="s">
        <v>14</v>
      </c>
      <c r="D275" s="2" t="s">
        <v>15</v>
      </c>
      <c r="E275" s="20">
        <v>9000</v>
      </c>
      <c r="F275" s="22"/>
      <c r="G275" s="22"/>
      <c r="H275" s="3">
        <f t="shared" si="3"/>
        <v>9000</v>
      </c>
    </row>
    <row r="276" spans="1:8" ht="38.25">
      <c r="A276" s="1"/>
      <c r="B276" s="1"/>
      <c r="C276" s="1" t="s">
        <v>72</v>
      </c>
      <c r="D276" s="2" t="s">
        <v>73</v>
      </c>
      <c r="E276" s="20">
        <v>100</v>
      </c>
      <c r="F276" s="22"/>
      <c r="G276" s="22"/>
      <c r="H276" s="3">
        <f t="shared" si="3"/>
        <v>100</v>
      </c>
    </row>
    <row r="277" spans="1:8" ht="38.25">
      <c r="A277" s="1"/>
      <c r="B277" s="1"/>
      <c r="C277" s="1" t="s">
        <v>74</v>
      </c>
      <c r="D277" s="2" t="s">
        <v>75</v>
      </c>
      <c r="E277" s="20">
        <v>2600</v>
      </c>
      <c r="F277" s="22"/>
      <c r="G277" s="22"/>
      <c r="H277" s="3">
        <f t="shared" si="3"/>
        <v>2600</v>
      </c>
    </row>
    <row r="278" spans="1:8" ht="12.75">
      <c r="A278" s="1"/>
      <c r="B278" s="1"/>
      <c r="C278" s="1" t="s">
        <v>47</v>
      </c>
      <c r="D278" s="2" t="s">
        <v>48</v>
      </c>
      <c r="E278" s="20">
        <v>3300</v>
      </c>
      <c r="F278" s="22"/>
      <c r="G278" s="22"/>
      <c r="H278" s="3">
        <f t="shared" si="3"/>
        <v>3300</v>
      </c>
    </row>
    <row r="279" spans="1:8" ht="25.5">
      <c r="A279" s="1"/>
      <c r="B279" s="1"/>
      <c r="C279" s="1" t="s">
        <v>49</v>
      </c>
      <c r="D279" s="2" t="s">
        <v>50</v>
      </c>
      <c r="E279" s="20">
        <v>6000</v>
      </c>
      <c r="F279" s="22"/>
      <c r="G279" s="22"/>
      <c r="H279" s="3">
        <f t="shared" si="3"/>
        <v>6000</v>
      </c>
    </row>
    <row r="280" spans="1:8" ht="38.25">
      <c r="A280" s="1"/>
      <c r="B280" s="1"/>
      <c r="C280" s="1" t="s">
        <v>51</v>
      </c>
      <c r="D280" s="2" t="s">
        <v>52</v>
      </c>
      <c r="E280" s="20">
        <v>800</v>
      </c>
      <c r="F280" s="22"/>
      <c r="G280" s="22"/>
      <c r="H280" s="3">
        <f t="shared" si="3"/>
        <v>800</v>
      </c>
    </row>
    <row r="281" spans="1:8" ht="38.25">
      <c r="A281" s="1"/>
      <c r="B281" s="1"/>
      <c r="C281" s="1" t="s">
        <v>82</v>
      </c>
      <c r="D281" s="2" t="s">
        <v>83</v>
      </c>
      <c r="E281" s="20">
        <v>300</v>
      </c>
      <c r="F281" s="22"/>
      <c r="G281" s="22"/>
      <c r="H281" s="3">
        <f t="shared" si="3"/>
        <v>300</v>
      </c>
    </row>
    <row r="282" spans="1:8" ht="25.5">
      <c r="A282" s="1"/>
      <c r="B282" s="1"/>
      <c r="C282" s="1" t="s">
        <v>84</v>
      </c>
      <c r="D282" s="2" t="s">
        <v>85</v>
      </c>
      <c r="E282" s="20">
        <v>400</v>
      </c>
      <c r="F282" s="22"/>
      <c r="G282" s="22"/>
      <c r="H282" s="3">
        <f t="shared" si="3"/>
        <v>400</v>
      </c>
    </row>
    <row r="283" spans="1:8" ht="12.75">
      <c r="A283" s="1"/>
      <c r="B283" s="1" t="s">
        <v>168</v>
      </c>
      <c r="C283" s="1"/>
      <c r="D283" s="2" t="s">
        <v>11</v>
      </c>
      <c r="E283" s="3">
        <f>SUM(E284:E293)</f>
        <v>280700</v>
      </c>
      <c r="F283" s="3">
        <f>SUM(F284:F293)</f>
        <v>0</v>
      </c>
      <c r="G283" s="3">
        <f>SUM(G284:G293)</f>
        <v>170579</v>
      </c>
      <c r="H283" s="3">
        <f t="shared" si="3"/>
        <v>451279</v>
      </c>
    </row>
    <row r="284" spans="1:8" ht="12.75">
      <c r="A284" s="1"/>
      <c r="B284" s="1"/>
      <c r="C284" s="1" t="s">
        <v>152</v>
      </c>
      <c r="D284" s="2" t="s">
        <v>153</v>
      </c>
      <c r="E284" s="20">
        <v>82000</v>
      </c>
      <c r="F284" s="22"/>
      <c r="G284" s="25"/>
      <c r="H284" s="3">
        <f t="shared" si="3"/>
        <v>82000</v>
      </c>
    </row>
    <row r="285" spans="1:8" ht="25.5">
      <c r="A285" s="1"/>
      <c r="B285" s="1"/>
      <c r="C285" s="1" t="s">
        <v>225</v>
      </c>
      <c r="D285" s="2" t="s">
        <v>202</v>
      </c>
      <c r="E285" s="20"/>
      <c r="F285" s="22"/>
      <c r="G285" s="25">
        <v>69829</v>
      </c>
      <c r="H285" s="3">
        <f t="shared" si="3"/>
        <v>69829</v>
      </c>
    </row>
    <row r="286" spans="1:8" ht="25.5">
      <c r="A286" s="1"/>
      <c r="B286" s="1"/>
      <c r="C286" s="1" t="s">
        <v>226</v>
      </c>
      <c r="D286" s="2" t="s">
        <v>44</v>
      </c>
      <c r="E286" s="20"/>
      <c r="F286" s="22"/>
      <c r="G286" s="25">
        <v>3732</v>
      </c>
      <c r="H286" s="3">
        <f t="shared" si="3"/>
        <v>3732</v>
      </c>
    </row>
    <row r="287" spans="1:8" ht="12.75">
      <c r="A287" s="1"/>
      <c r="B287" s="1"/>
      <c r="C287" s="1" t="s">
        <v>227</v>
      </c>
      <c r="D287" s="2" t="s">
        <v>46</v>
      </c>
      <c r="E287" s="20"/>
      <c r="F287" s="22"/>
      <c r="G287" s="25">
        <v>582</v>
      </c>
      <c r="H287" s="3">
        <f t="shared" si="3"/>
        <v>582</v>
      </c>
    </row>
    <row r="288" spans="1:8" ht="12.75">
      <c r="A288" s="1"/>
      <c r="B288" s="1"/>
      <c r="C288" s="1" t="s">
        <v>228</v>
      </c>
      <c r="D288" s="2" t="s">
        <v>65</v>
      </c>
      <c r="E288" s="20"/>
      <c r="F288" s="22"/>
      <c r="G288" s="25">
        <v>44738</v>
      </c>
      <c r="H288" s="3">
        <f t="shared" si="3"/>
        <v>44738</v>
      </c>
    </row>
    <row r="289" spans="1:8" ht="12.75">
      <c r="A289" s="1"/>
      <c r="B289" s="1"/>
      <c r="C289" s="1" t="s">
        <v>12</v>
      </c>
      <c r="D289" s="2" t="s">
        <v>65</v>
      </c>
      <c r="E289" s="20"/>
      <c r="F289" s="22"/>
      <c r="G289" s="25"/>
      <c r="H289" s="3">
        <f t="shared" si="3"/>
        <v>0</v>
      </c>
    </row>
    <row r="290" spans="1:8" ht="12.75">
      <c r="A290" s="1"/>
      <c r="B290" s="1"/>
      <c r="C290" s="1" t="s">
        <v>229</v>
      </c>
      <c r="D290" s="2" t="s">
        <v>64</v>
      </c>
      <c r="E290" s="20"/>
      <c r="F290" s="22"/>
      <c r="G290" s="25">
        <v>23698</v>
      </c>
      <c r="H290" s="3">
        <f t="shared" si="3"/>
        <v>23698</v>
      </c>
    </row>
    <row r="291" spans="1:8" ht="12.75">
      <c r="A291" s="1"/>
      <c r="B291" s="1"/>
      <c r="C291" s="1" t="s">
        <v>14</v>
      </c>
      <c r="D291" s="2" t="s">
        <v>15</v>
      </c>
      <c r="E291" s="20">
        <v>3500</v>
      </c>
      <c r="F291" s="22"/>
      <c r="G291" s="22"/>
      <c r="H291" s="3">
        <f t="shared" si="3"/>
        <v>3500</v>
      </c>
    </row>
    <row r="292" spans="1:8" ht="12.75">
      <c r="A292" s="1"/>
      <c r="B292" s="1"/>
      <c r="C292" s="1" t="s">
        <v>219</v>
      </c>
      <c r="D292" s="2" t="s">
        <v>15</v>
      </c>
      <c r="E292" s="20"/>
      <c r="F292" s="3"/>
      <c r="G292" s="3">
        <v>28000</v>
      </c>
      <c r="H292" s="3">
        <f>E292-F292+G292</f>
        <v>28000</v>
      </c>
    </row>
    <row r="293" spans="1:8" ht="38.25">
      <c r="A293" s="1"/>
      <c r="B293" s="1"/>
      <c r="C293" s="1" t="s">
        <v>169</v>
      </c>
      <c r="D293" s="2" t="s">
        <v>170</v>
      </c>
      <c r="E293" s="20">
        <v>195200</v>
      </c>
      <c r="F293" s="25"/>
      <c r="G293" s="22"/>
      <c r="H293" s="3">
        <f aca="true" t="shared" si="4" ref="H293:H338">E293-F293+G293</f>
        <v>195200</v>
      </c>
    </row>
    <row r="294" spans="1:8" ht="25.5">
      <c r="A294" s="4" t="s">
        <v>171</v>
      </c>
      <c r="B294" s="4"/>
      <c r="C294" s="4"/>
      <c r="D294" s="5" t="s">
        <v>172</v>
      </c>
      <c r="E294" s="6">
        <f>E295+E302+E305</f>
        <v>176500</v>
      </c>
      <c r="F294" s="6">
        <f>F295+F302+F305</f>
        <v>0</v>
      </c>
      <c r="G294" s="6">
        <f>G295+G302+G305</f>
        <v>0</v>
      </c>
      <c r="H294" s="6">
        <f t="shared" si="4"/>
        <v>176500</v>
      </c>
    </row>
    <row r="295" spans="1:8" ht="12.75">
      <c r="A295" s="4"/>
      <c r="B295" s="1" t="s">
        <v>173</v>
      </c>
      <c r="C295" s="4"/>
      <c r="D295" s="2" t="s">
        <v>174</v>
      </c>
      <c r="E295" s="3">
        <f>SUM(E296:E301)</f>
        <v>165345</v>
      </c>
      <c r="F295" s="3">
        <f>SUM(F296:F301)</f>
        <v>0</v>
      </c>
      <c r="G295" s="3">
        <f>SUM(G296:G301)</f>
        <v>0</v>
      </c>
      <c r="H295" s="3">
        <f t="shared" si="4"/>
        <v>165345</v>
      </c>
    </row>
    <row r="296" spans="1:8" ht="25.5">
      <c r="A296" s="4"/>
      <c r="B296" s="4"/>
      <c r="C296" s="1" t="s">
        <v>59</v>
      </c>
      <c r="D296" s="2" t="s">
        <v>60</v>
      </c>
      <c r="E296" s="20">
        <v>12500</v>
      </c>
      <c r="F296" s="22"/>
      <c r="G296" s="22"/>
      <c r="H296" s="3">
        <f t="shared" si="4"/>
        <v>12500</v>
      </c>
    </row>
    <row r="297" spans="1:8" ht="25.5">
      <c r="A297" s="4"/>
      <c r="B297" s="4"/>
      <c r="C297" s="1" t="s">
        <v>39</v>
      </c>
      <c r="D297" s="2" t="s">
        <v>40</v>
      </c>
      <c r="E297" s="20">
        <v>113000</v>
      </c>
      <c r="F297" s="22"/>
      <c r="G297" s="22"/>
      <c r="H297" s="3">
        <f t="shared" si="4"/>
        <v>113000</v>
      </c>
    </row>
    <row r="298" spans="1:8" ht="12.75">
      <c r="A298" s="1"/>
      <c r="B298" s="1"/>
      <c r="C298" s="1" t="s">
        <v>41</v>
      </c>
      <c r="D298" s="2" t="s">
        <v>42</v>
      </c>
      <c r="E298" s="20">
        <v>9000</v>
      </c>
      <c r="F298" s="22"/>
      <c r="G298" s="22"/>
      <c r="H298" s="3">
        <f t="shared" si="4"/>
        <v>9000</v>
      </c>
    </row>
    <row r="299" spans="1:8" ht="25.5">
      <c r="A299" s="1"/>
      <c r="B299" s="1"/>
      <c r="C299" s="1" t="s">
        <v>141</v>
      </c>
      <c r="D299" s="2" t="s">
        <v>44</v>
      </c>
      <c r="E299" s="20">
        <v>20600</v>
      </c>
      <c r="F299" s="22"/>
      <c r="G299" s="22"/>
      <c r="H299" s="3">
        <f t="shared" si="4"/>
        <v>20600</v>
      </c>
    </row>
    <row r="300" spans="1:8" ht="12.75">
      <c r="A300" s="1"/>
      <c r="B300" s="1"/>
      <c r="C300" s="1" t="s">
        <v>45</v>
      </c>
      <c r="D300" s="2" t="s">
        <v>46</v>
      </c>
      <c r="E300" s="20">
        <v>3400</v>
      </c>
      <c r="F300" s="22"/>
      <c r="G300" s="22"/>
      <c r="H300" s="3">
        <f t="shared" si="4"/>
        <v>3400</v>
      </c>
    </row>
    <row r="301" spans="1:8" ht="25.5">
      <c r="A301" s="1"/>
      <c r="B301" s="1"/>
      <c r="C301" s="1" t="s">
        <v>49</v>
      </c>
      <c r="D301" s="2" t="s">
        <v>50</v>
      </c>
      <c r="E301" s="20">
        <v>6845</v>
      </c>
      <c r="F301" s="22"/>
      <c r="G301" s="22"/>
      <c r="H301" s="3">
        <f t="shared" si="4"/>
        <v>6845</v>
      </c>
    </row>
    <row r="302" spans="1:8" ht="12.75">
      <c r="A302" s="1"/>
      <c r="B302" s="1" t="s">
        <v>175</v>
      </c>
      <c r="C302" s="1"/>
      <c r="D302" s="2" t="s">
        <v>176</v>
      </c>
      <c r="E302" s="3">
        <f>SUM(E303:E304)</f>
        <v>10000</v>
      </c>
      <c r="F302" s="3">
        <f>SUM(F303:F304)</f>
        <v>0</v>
      </c>
      <c r="G302" s="3">
        <f>SUM(G303:G304)</f>
        <v>0</v>
      </c>
      <c r="H302" s="3">
        <f t="shared" si="4"/>
        <v>10000</v>
      </c>
    </row>
    <row r="303" spans="1:8" ht="12.75">
      <c r="A303" s="1"/>
      <c r="B303" s="1"/>
      <c r="C303" s="1" t="s">
        <v>177</v>
      </c>
      <c r="D303" s="2" t="s">
        <v>178</v>
      </c>
      <c r="E303" s="20">
        <v>10000</v>
      </c>
      <c r="F303" s="22"/>
      <c r="G303" s="25"/>
      <c r="H303" s="3">
        <f t="shared" si="4"/>
        <v>10000</v>
      </c>
    </row>
    <row r="304" spans="1:8" ht="12.75">
      <c r="A304" s="1"/>
      <c r="B304" s="1"/>
      <c r="C304" s="1" t="s">
        <v>179</v>
      </c>
      <c r="D304" s="2" t="s">
        <v>180</v>
      </c>
      <c r="E304" s="20">
        <v>0</v>
      </c>
      <c r="F304" s="22"/>
      <c r="G304" s="22"/>
      <c r="H304" s="3">
        <f t="shared" si="4"/>
        <v>0</v>
      </c>
    </row>
    <row r="305" spans="1:8" ht="25.5">
      <c r="A305" s="1"/>
      <c r="B305" s="1" t="s">
        <v>181</v>
      </c>
      <c r="C305" s="1"/>
      <c r="D305" s="2" t="s">
        <v>137</v>
      </c>
      <c r="E305" s="3">
        <f>SUM(E306:E307)</f>
        <v>1155</v>
      </c>
      <c r="F305" s="3">
        <f>SUM(F306:F307)</f>
        <v>0</v>
      </c>
      <c r="G305" s="3">
        <f>SUM(G306:G307)</f>
        <v>0</v>
      </c>
      <c r="H305" s="3">
        <f t="shared" si="4"/>
        <v>1155</v>
      </c>
    </row>
    <row r="306" spans="1:8" ht="12.75">
      <c r="A306" s="1"/>
      <c r="B306" s="1"/>
      <c r="C306" s="1" t="s">
        <v>14</v>
      </c>
      <c r="D306" s="2" t="s">
        <v>15</v>
      </c>
      <c r="E306" s="20">
        <v>1155</v>
      </c>
      <c r="F306" s="22"/>
      <c r="G306" s="22"/>
      <c r="H306" s="3">
        <f t="shared" si="4"/>
        <v>1155</v>
      </c>
    </row>
    <row r="307" spans="1:8" ht="12.75">
      <c r="A307" s="1"/>
      <c r="B307" s="1"/>
      <c r="C307" s="1" t="s">
        <v>47</v>
      </c>
      <c r="D307" s="2" t="s">
        <v>48</v>
      </c>
      <c r="E307" s="20">
        <v>0</v>
      </c>
      <c r="F307" s="22"/>
      <c r="G307" s="22"/>
      <c r="H307" s="3">
        <f t="shared" si="4"/>
        <v>0</v>
      </c>
    </row>
    <row r="308" spans="1:8" ht="25.5">
      <c r="A308" s="4" t="s">
        <v>182</v>
      </c>
      <c r="B308" s="4"/>
      <c r="C308" s="4"/>
      <c r="D308" s="5" t="s">
        <v>183</v>
      </c>
      <c r="E308" s="6">
        <f>E309+E311+E313+E317+E319</f>
        <v>353301</v>
      </c>
      <c r="F308" s="6">
        <f>F309+F311+F313+F317+F319</f>
        <v>0</v>
      </c>
      <c r="G308" s="6">
        <f>G309+G311+G313+G317+G319</f>
        <v>0</v>
      </c>
      <c r="H308" s="6">
        <f t="shared" si="4"/>
        <v>353301</v>
      </c>
    </row>
    <row r="309" spans="1:8" ht="12.75">
      <c r="A309" s="1"/>
      <c r="B309" s="1" t="s">
        <v>184</v>
      </c>
      <c r="C309" s="1"/>
      <c r="D309" s="2" t="s">
        <v>185</v>
      </c>
      <c r="E309" s="3">
        <f>SUM(E310)</f>
        <v>34000</v>
      </c>
      <c r="F309" s="3">
        <f>SUM(F310)</f>
        <v>0</v>
      </c>
      <c r="G309" s="3">
        <f>SUM(G310)</f>
        <v>0</v>
      </c>
      <c r="H309" s="3">
        <f t="shared" si="4"/>
        <v>34000</v>
      </c>
    </row>
    <row r="310" spans="1:8" ht="12.75">
      <c r="A310" s="1"/>
      <c r="B310" s="1"/>
      <c r="C310" s="1" t="s">
        <v>14</v>
      </c>
      <c r="D310" s="2" t="s">
        <v>15</v>
      </c>
      <c r="E310" s="20">
        <v>34000</v>
      </c>
      <c r="F310" s="22"/>
      <c r="G310" s="22"/>
      <c r="H310" s="3">
        <f t="shared" si="4"/>
        <v>34000</v>
      </c>
    </row>
    <row r="311" spans="1:8" ht="25.5">
      <c r="A311" s="1"/>
      <c r="B311" s="1" t="s">
        <v>186</v>
      </c>
      <c r="C311" s="1"/>
      <c r="D311" s="2" t="s">
        <v>187</v>
      </c>
      <c r="E311" s="3">
        <f>SUM(E312)</f>
        <v>22000</v>
      </c>
      <c r="F311" s="3">
        <f>SUM(F312)</f>
        <v>0</v>
      </c>
      <c r="G311" s="3">
        <f>SUM(G312)</f>
        <v>0</v>
      </c>
      <c r="H311" s="3">
        <f t="shared" si="4"/>
        <v>22000</v>
      </c>
    </row>
    <row r="312" spans="1:8" ht="12.75">
      <c r="A312" s="1"/>
      <c r="B312" s="1"/>
      <c r="C312" s="1" t="s">
        <v>14</v>
      </c>
      <c r="D312" s="2" t="s">
        <v>15</v>
      </c>
      <c r="E312" s="20">
        <v>22000</v>
      </c>
      <c r="F312" s="22"/>
      <c r="G312" s="22"/>
      <c r="H312" s="3">
        <f t="shared" si="4"/>
        <v>22000</v>
      </c>
    </row>
    <row r="313" spans="1:8" ht="12.75">
      <c r="A313" s="1"/>
      <c r="B313" s="1" t="s">
        <v>188</v>
      </c>
      <c r="C313" s="1"/>
      <c r="D313" s="2" t="s">
        <v>189</v>
      </c>
      <c r="E313" s="3">
        <f>SUM(E314:E316)</f>
        <v>200000</v>
      </c>
      <c r="F313" s="3">
        <f>SUM(F314:F316)</f>
        <v>0</v>
      </c>
      <c r="G313" s="3">
        <f>SUM(G314:G316)</f>
        <v>0</v>
      </c>
      <c r="H313" s="3">
        <f t="shared" si="4"/>
        <v>200000</v>
      </c>
    </row>
    <row r="314" spans="1:8" ht="12.75">
      <c r="A314" s="1"/>
      <c r="B314" s="1"/>
      <c r="C314" s="1" t="s">
        <v>12</v>
      </c>
      <c r="D314" s="2" t="s">
        <v>65</v>
      </c>
      <c r="E314" s="20">
        <v>0</v>
      </c>
      <c r="F314" s="22"/>
      <c r="G314" s="22"/>
      <c r="H314" s="3">
        <f t="shared" si="4"/>
        <v>0</v>
      </c>
    </row>
    <row r="315" spans="1:8" ht="12.75">
      <c r="A315" s="1"/>
      <c r="B315" s="1"/>
      <c r="C315" s="1" t="s">
        <v>31</v>
      </c>
      <c r="D315" s="2" t="s">
        <v>32</v>
      </c>
      <c r="E315" s="20">
        <v>150000</v>
      </c>
      <c r="F315" s="22"/>
      <c r="G315" s="22"/>
      <c r="H315" s="3">
        <f t="shared" si="4"/>
        <v>150000</v>
      </c>
    </row>
    <row r="316" spans="1:8" ht="12.75">
      <c r="A316" s="1"/>
      <c r="B316" s="1"/>
      <c r="C316" s="1" t="s">
        <v>14</v>
      </c>
      <c r="D316" s="2" t="s">
        <v>15</v>
      </c>
      <c r="E316" s="20">
        <v>50000</v>
      </c>
      <c r="F316" s="22"/>
      <c r="G316" s="22"/>
      <c r="H316" s="3">
        <f t="shared" si="4"/>
        <v>50000</v>
      </c>
    </row>
    <row r="317" spans="1:8" ht="12.75">
      <c r="A317" s="1"/>
      <c r="B317" s="1" t="s">
        <v>190</v>
      </c>
      <c r="C317" s="1"/>
      <c r="D317" s="2" t="s">
        <v>191</v>
      </c>
      <c r="E317" s="3">
        <f>SUM(E318)</f>
        <v>70301</v>
      </c>
      <c r="F317" s="3">
        <f>SUM(F318)</f>
        <v>0</v>
      </c>
      <c r="G317" s="3">
        <f>SUM(G318)</f>
        <v>0</v>
      </c>
      <c r="H317" s="3">
        <f t="shared" si="4"/>
        <v>70301</v>
      </c>
    </row>
    <row r="318" spans="1:8" ht="25.5">
      <c r="A318" s="1"/>
      <c r="B318" s="1"/>
      <c r="C318" s="1" t="s">
        <v>192</v>
      </c>
      <c r="D318" s="2" t="s">
        <v>193</v>
      </c>
      <c r="E318" s="20">
        <v>70301</v>
      </c>
      <c r="F318" s="22"/>
      <c r="G318" s="22"/>
      <c r="H318" s="3">
        <f t="shared" si="4"/>
        <v>70301</v>
      </c>
    </row>
    <row r="319" spans="1:8" ht="12.75">
      <c r="A319" s="1"/>
      <c r="B319" s="1" t="s">
        <v>194</v>
      </c>
      <c r="C319" s="1"/>
      <c r="D319" s="2" t="s">
        <v>11</v>
      </c>
      <c r="E319" s="3">
        <f>SUM(E320:E322)</f>
        <v>27000</v>
      </c>
      <c r="F319" s="3">
        <f>SUM(F320:F322)</f>
        <v>0</v>
      </c>
      <c r="G319" s="3">
        <f>SUM(G320:G322)</f>
        <v>0</v>
      </c>
      <c r="H319" s="3">
        <f t="shared" si="4"/>
        <v>27000</v>
      </c>
    </row>
    <row r="320" spans="1:8" ht="12.75">
      <c r="A320" s="1"/>
      <c r="B320" s="1"/>
      <c r="C320" s="1" t="s">
        <v>12</v>
      </c>
      <c r="D320" s="2" t="s">
        <v>65</v>
      </c>
      <c r="E320" s="20">
        <v>2000</v>
      </c>
      <c r="F320" s="22"/>
      <c r="G320" s="22"/>
      <c r="H320" s="3">
        <f t="shared" si="4"/>
        <v>2000</v>
      </c>
    </row>
    <row r="321" spans="1:8" ht="12.75">
      <c r="A321" s="1"/>
      <c r="B321" s="1"/>
      <c r="C321" s="1" t="s">
        <v>14</v>
      </c>
      <c r="D321" s="2" t="s">
        <v>15</v>
      </c>
      <c r="E321" s="20">
        <v>0</v>
      </c>
      <c r="F321" s="22"/>
      <c r="G321" s="22"/>
      <c r="H321" s="3">
        <f t="shared" si="4"/>
        <v>0</v>
      </c>
    </row>
    <row r="322" spans="1:8" ht="12.75">
      <c r="A322" s="1"/>
      <c r="B322" s="1"/>
      <c r="C322" s="1" t="s">
        <v>195</v>
      </c>
      <c r="D322" s="2" t="s">
        <v>196</v>
      </c>
      <c r="E322" s="20">
        <v>25000</v>
      </c>
      <c r="F322" s="22"/>
      <c r="G322" s="22"/>
      <c r="H322" s="3">
        <f t="shared" si="4"/>
        <v>25000</v>
      </c>
    </row>
    <row r="323" spans="1:8" ht="25.5">
      <c r="A323" s="4" t="s">
        <v>197</v>
      </c>
      <c r="B323" s="4"/>
      <c r="C323" s="4"/>
      <c r="D323" s="5" t="s">
        <v>198</v>
      </c>
      <c r="E323" s="6">
        <f>E324+E329</f>
        <v>303505</v>
      </c>
      <c r="F323" s="6">
        <f>F324+F329</f>
        <v>0</v>
      </c>
      <c r="G323" s="6">
        <f>G324+G329</f>
        <v>0</v>
      </c>
      <c r="H323" s="6">
        <f t="shared" si="4"/>
        <v>303505</v>
      </c>
    </row>
    <row r="324" spans="1:8" ht="25.5">
      <c r="A324" s="1"/>
      <c r="B324" s="1" t="s">
        <v>199</v>
      </c>
      <c r="C324" s="1"/>
      <c r="D324" s="2" t="s">
        <v>200</v>
      </c>
      <c r="E324" s="3">
        <f>SUM(E325:E327)</f>
        <v>187905</v>
      </c>
      <c r="F324" s="3">
        <f>SUM(F325:F327)</f>
        <v>0</v>
      </c>
      <c r="G324" s="3">
        <f>SUM(G325:G328)</f>
        <v>0</v>
      </c>
      <c r="H324" s="3">
        <f t="shared" si="4"/>
        <v>187905</v>
      </c>
    </row>
    <row r="325" spans="1:8" ht="25.5">
      <c r="A325" s="1"/>
      <c r="B325" s="1"/>
      <c r="C325" s="1" t="s">
        <v>201</v>
      </c>
      <c r="D325" s="2" t="s">
        <v>202</v>
      </c>
      <c r="E325" s="20">
        <v>185805</v>
      </c>
      <c r="F325" s="22"/>
      <c r="G325" s="22"/>
      <c r="H325" s="3">
        <f t="shared" si="4"/>
        <v>185805</v>
      </c>
    </row>
    <row r="326" spans="1:8" ht="12.75">
      <c r="A326" s="7"/>
      <c r="B326" s="7"/>
      <c r="C326" s="7" t="s">
        <v>12</v>
      </c>
      <c r="D326" s="9" t="s">
        <v>65</v>
      </c>
      <c r="E326" s="20"/>
      <c r="F326" s="25"/>
      <c r="G326" s="25"/>
      <c r="H326" s="3">
        <f t="shared" si="4"/>
        <v>0</v>
      </c>
    </row>
    <row r="327" spans="1:8" ht="12.75">
      <c r="A327" s="7"/>
      <c r="B327" s="7"/>
      <c r="C327" s="7" t="s">
        <v>31</v>
      </c>
      <c r="D327" s="9" t="s">
        <v>32</v>
      </c>
      <c r="E327" s="20">
        <v>2100</v>
      </c>
      <c r="F327" s="25"/>
      <c r="G327" s="25"/>
      <c r="H327" s="3">
        <f t="shared" si="4"/>
        <v>2100</v>
      </c>
    </row>
    <row r="328" spans="1:8" ht="12.75">
      <c r="A328" s="7"/>
      <c r="B328" s="7"/>
      <c r="C328" s="7" t="s">
        <v>14</v>
      </c>
      <c r="D328" s="9" t="s">
        <v>15</v>
      </c>
      <c r="E328" s="20"/>
      <c r="F328" s="38"/>
      <c r="G328" s="38"/>
      <c r="H328" s="3">
        <f t="shared" si="4"/>
        <v>0</v>
      </c>
    </row>
    <row r="329" spans="1:8" ht="12.75">
      <c r="A329" s="7"/>
      <c r="B329" s="7" t="s">
        <v>203</v>
      </c>
      <c r="C329" s="7"/>
      <c r="D329" s="9" t="s">
        <v>230</v>
      </c>
      <c r="E329" s="8">
        <f>SUM(E330:E331)</f>
        <v>115600</v>
      </c>
      <c r="F329" s="8">
        <f>SUM(F330:F331)</f>
        <v>0</v>
      </c>
      <c r="G329" s="8">
        <f>SUM(G330:G331)</f>
        <v>0</v>
      </c>
      <c r="H329" s="3">
        <f t="shared" si="4"/>
        <v>115600</v>
      </c>
    </row>
    <row r="330" spans="1:8" ht="25.5">
      <c r="A330" s="7"/>
      <c r="B330" s="7"/>
      <c r="C330" s="7" t="s">
        <v>201</v>
      </c>
      <c r="D330" s="9" t="s">
        <v>202</v>
      </c>
      <c r="E330" s="20">
        <v>115600</v>
      </c>
      <c r="F330" s="22"/>
      <c r="G330" s="22"/>
      <c r="H330" s="3">
        <f t="shared" si="4"/>
        <v>115600</v>
      </c>
    </row>
    <row r="331" spans="1:8" ht="12.75">
      <c r="A331" s="7"/>
      <c r="B331" s="7"/>
      <c r="C331" s="7" t="s">
        <v>31</v>
      </c>
      <c r="D331" s="9" t="s">
        <v>32</v>
      </c>
      <c r="E331" s="20">
        <v>0</v>
      </c>
      <c r="F331" s="22"/>
      <c r="G331" s="22"/>
      <c r="H331" s="3">
        <f t="shared" si="4"/>
        <v>0</v>
      </c>
    </row>
    <row r="332" spans="1:8" ht="12.75">
      <c r="A332" s="10" t="s">
        <v>204</v>
      </c>
      <c r="B332" s="10"/>
      <c r="C332" s="10"/>
      <c r="D332" s="11" t="s">
        <v>205</v>
      </c>
      <c r="E332" s="12">
        <f>E333</f>
        <v>33000</v>
      </c>
      <c r="F332" s="12">
        <f>F333</f>
        <v>0</v>
      </c>
      <c r="G332" s="12">
        <f>G333</f>
        <v>1117</v>
      </c>
      <c r="H332" s="6">
        <f t="shared" si="4"/>
        <v>34117</v>
      </c>
    </row>
    <row r="333" spans="1:8" ht="25.5">
      <c r="A333" s="7"/>
      <c r="B333" s="7" t="s">
        <v>206</v>
      </c>
      <c r="C333" s="7"/>
      <c r="D333" s="9" t="s">
        <v>207</v>
      </c>
      <c r="E333" s="8">
        <f>SUM(E334:E338)</f>
        <v>33000</v>
      </c>
      <c r="F333" s="8">
        <f>SUM(F334:F338)</f>
        <v>0</v>
      </c>
      <c r="G333" s="8">
        <f>SUM(G334:G338)</f>
        <v>1117</v>
      </c>
      <c r="H333" s="3">
        <f t="shared" si="4"/>
        <v>34117</v>
      </c>
    </row>
    <row r="334" spans="1:8" ht="25.5">
      <c r="A334" s="7"/>
      <c r="B334" s="7"/>
      <c r="C334" s="7" t="s">
        <v>55</v>
      </c>
      <c r="D334" s="9" t="s">
        <v>56</v>
      </c>
      <c r="E334" s="20">
        <v>10700</v>
      </c>
      <c r="F334" s="22"/>
      <c r="G334" s="25"/>
      <c r="H334" s="3">
        <f t="shared" si="4"/>
        <v>10700</v>
      </c>
    </row>
    <row r="335" spans="1:8" ht="12.75">
      <c r="A335" s="7"/>
      <c r="B335" s="7"/>
      <c r="C335" s="7" t="s">
        <v>12</v>
      </c>
      <c r="D335" s="9" t="s">
        <v>65</v>
      </c>
      <c r="E335" s="20">
        <v>13500</v>
      </c>
      <c r="F335" s="25"/>
      <c r="G335" s="22"/>
      <c r="H335" s="3">
        <f t="shared" si="4"/>
        <v>13500</v>
      </c>
    </row>
    <row r="336" spans="1:8" ht="12.75">
      <c r="A336" s="7"/>
      <c r="B336" s="7"/>
      <c r="C336" s="7" t="s">
        <v>14</v>
      </c>
      <c r="D336" s="9" t="s">
        <v>15</v>
      </c>
      <c r="E336" s="20">
        <v>2100</v>
      </c>
      <c r="F336" s="25"/>
      <c r="G336" s="22"/>
      <c r="H336" s="3">
        <f t="shared" si="4"/>
        <v>2100</v>
      </c>
    </row>
    <row r="337" spans="1:8" ht="12.75">
      <c r="A337" s="7"/>
      <c r="B337" s="7"/>
      <c r="C337" s="7" t="s">
        <v>80</v>
      </c>
      <c r="D337" s="9" t="s">
        <v>81</v>
      </c>
      <c r="E337" s="20">
        <v>6700</v>
      </c>
      <c r="F337" s="25"/>
      <c r="G337" s="22"/>
      <c r="H337" s="3">
        <f t="shared" si="4"/>
        <v>6700</v>
      </c>
    </row>
    <row r="338" spans="1:8" ht="25.5">
      <c r="A338" s="7"/>
      <c r="B338" s="7"/>
      <c r="C338" s="7" t="s">
        <v>4</v>
      </c>
      <c r="D338" s="9" t="s">
        <v>5</v>
      </c>
      <c r="E338" s="20">
        <v>0</v>
      </c>
      <c r="F338" s="25"/>
      <c r="G338" s="22">
        <v>1117</v>
      </c>
      <c r="H338" s="3">
        <f t="shared" si="4"/>
        <v>1117</v>
      </c>
    </row>
    <row r="339" spans="1:8" ht="12.75">
      <c r="A339" s="7"/>
      <c r="B339" s="7"/>
      <c r="C339" s="7"/>
      <c r="D339" s="9"/>
      <c r="E339" s="20"/>
      <c r="F339" s="22"/>
      <c r="G339" s="22"/>
      <c r="H339" s="22"/>
    </row>
    <row r="340" spans="1:8" ht="12.75">
      <c r="A340" s="13"/>
      <c r="B340" s="13"/>
      <c r="C340" s="13"/>
      <c r="D340" s="13"/>
      <c r="E340" s="20"/>
      <c r="F340" s="21"/>
      <c r="G340" s="21"/>
      <c r="H340" s="21"/>
    </row>
    <row r="341" spans="1:8" ht="12.75">
      <c r="A341" s="40" t="s">
        <v>208</v>
      </c>
      <c r="B341" s="41"/>
      <c r="C341" s="41"/>
      <c r="D341" s="42"/>
      <c r="E341" s="14">
        <f>E9+E21+E33+E43+E94+E97+E111+E114+E119+E237+E294+E308+E323+E332+E228+E39</f>
        <v>17192000</v>
      </c>
      <c r="F341" s="14">
        <f>F9+F21+F33+F43+F94+F97+F111+F114+F119+F237+F294+F308+F323+F332+F228+F39</f>
        <v>13951</v>
      </c>
      <c r="G341" s="14">
        <f>G9+G21+G33+G43+G94+G97+G111+G114+G119+G237+G294+G308+G323+G332+G228+G39</f>
        <v>224998</v>
      </c>
      <c r="H341" s="23">
        <f>E341-F341+G341</f>
        <v>17403047</v>
      </c>
    </row>
  </sheetData>
  <sheetProtection/>
  <protectedRanges>
    <protectedRange sqref="F2:F5" name="Zakres50"/>
    <protectedRange sqref="F4:F5" name="Zakres47_1"/>
    <protectedRange sqref="F2:F5" name="Zakres48"/>
    <protectedRange sqref="F334:G338" name="Zakres46_1"/>
    <protectedRange sqref="F325:G328" name="Zakres44_1"/>
    <protectedRange sqref="F318:G318" name="Zakres42_1"/>
    <protectedRange sqref="F312:G312" name="Zakres40_1"/>
    <protectedRange sqref="F306:G307" name="Zakres38_1"/>
    <protectedRange sqref="F296:G301" name="Zakres36_1"/>
    <protectedRange sqref="F267:G282" name="Zakres34_1"/>
    <protectedRange sqref="F261:G261" name="Zakres32_1"/>
    <protectedRange sqref="F257:G257" name="Zakres30_1"/>
    <protectedRange sqref="F232:G235" name="Zakres28_1"/>
    <protectedRange sqref="F219:G224" name="Zakres26_1"/>
    <protectedRange sqref="F198:G214" name="Zakres24_1"/>
    <protectedRange sqref="F165:G182" name="Zakres22_1"/>
    <protectedRange sqref="F144:G150" name="Zakres20_1"/>
    <protectedRange sqref="F113:G113" name="Zakres16_1"/>
    <protectedRange sqref="F110:G110" name="Zakres15_1"/>
    <protectedRange sqref="F99:G108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6:G96" name="Zakres13_1"/>
    <protectedRange sqref="F116:G116" name="Zakres17_1"/>
    <protectedRange sqref="F118:G118" name="Zakres18_1"/>
    <protectedRange sqref="F121:G142" name="Zakres19_1"/>
    <protectedRange sqref="F152:G163" name="Zakres21_1"/>
    <protectedRange sqref="F184:G196" name="Zakres23_1"/>
    <protectedRange sqref="F216:G217" name="Zakres25_1"/>
    <protectedRange sqref="F226:G227" name="Zakres27_1"/>
    <protectedRange sqref="F239:G255" name="Zakres29_1"/>
    <protectedRange sqref="F259:G259" name="Zakres31_1"/>
    <protectedRange sqref="F263:G265" name="Zakres33_1"/>
    <protectedRange sqref="F284:G291 F293:G293" name="Zakres35_1"/>
    <protectedRange sqref="F303:G304" name="Zakres37_1"/>
    <protectedRange sqref="F310:G310" name="Zakres39_1"/>
    <protectedRange sqref="F314:G316" name="Zakres41_1"/>
    <protectedRange sqref="F320:G322" name="Zakres43_1"/>
    <protectedRange sqref="F330:G331" name="Zakres45_1"/>
    <protectedRange sqref="A5:E6 G5:H6 F6" name="Zakres47"/>
  </protectedRanges>
  <mergeCells count="1">
    <mergeCell ref="A341:D341"/>
  </mergeCells>
  <printOptions/>
  <pageMargins left="0.7086614173228346" right="0.1181102362204724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237</v>
      </c>
    </row>
    <row r="3" ht="12.75">
      <c r="F3" s="26" t="s">
        <v>241</v>
      </c>
    </row>
    <row r="4" ht="12.75">
      <c r="F4" s="26" t="s">
        <v>238</v>
      </c>
    </row>
    <row r="5" spans="1:6" ht="12.75">
      <c r="A5" s="24" t="s">
        <v>216</v>
      </c>
      <c r="F5" s="26" t="s">
        <v>240</v>
      </c>
    </row>
    <row r="7" spans="1:8" ht="26.25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29" t="s">
        <v>0</v>
      </c>
      <c r="B9" s="29"/>
      <c r="C9" s="29"/>
      <c r="D9" s="30" t="s">
        <v>1</v>
      </c>
      <c r="E9" s="20">
        <f>'30 styczeń'!H9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>
      <c r="A10" s="1"/>
      <c r="B10" s="1" t="s">
        <v>2</v>
      </c>
      <c r="C10" s="1"/>
      <c r="D10" s="2" t="s">
        <v>3</v>
      </c>
      <c r="E10" s="20">
        <f>'30 styczeń'!H10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>
      <c r="A11" s="1"/>
      <c r="B11" s="1"/>
      <c r="C11" s="1" t="s">
        <v>4</v>
      </c>
      <c r="D11" s="2" t="s">
        <v>5</v>
      </c>
      <c r="E11" s="20">
        <f>'30 styczeń'!H11</f>
        <v>3000000</v>
      </c>
      <c r="F11" s="25"/>
      <c r="G11" s="25"/>
      <c r="H11" s="3">
        <f>E11-F11+G11</f>
        <v>3000000</v>
      </c>
    </row>
    <row r="12" spans="1:8" ht="12.75">
      <c r="A12" s="1"/>
      <c r="B12" s="1" t="s">
        <v>6</v>
      </c>
      <c r="C12" s="1"/>
      <c r="D12" s="2" t="s">
        <v>7</v>
      </c>
      <c r="E12" s="20">
        <f>'30 styczeń'!H12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>
      <c r="A13" s="1"/>
      <c r="B13" s="1"/>
      <c r="C13" s="1" t="s">
        <v>8</v>
      </c>
      <c r="D13" s="2" t="s">
        <v>9</v>
      </c>
      <c r="E13" s="20">
        <f>'30 styczeń'!H13</f>
        <v>12500</v>
      </c>
      <c r="F13" s="22"/>
      <c r="G13" s="25"/>
      <c r="H13" s="3">
        <f t="shared" si="0"/>
        <v>12500</v>
      </c>
    </row>
    <row r="14" spans="1:8" ht="12.75">
      <c r="A14" s="1"/>
      <c r="B14" s="1" t="s">
        <v>10</v>
      </c>
      <c r="C14" s="1"/>
      <c r="D14" s="2" t="s">
        <v>11</v>
      </c>
      <c r="E14" s="20">
        <f>'30 styczeń'!H14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>
      <c r="A15" s="1"/>
      <c r="B15" s="1"/>
      <c r="C15" s="1" t="s">
        <v>55</v>
      </c>
      <c r="D15" s="2" t="s">
        <v>220</v>
      </c>
      <c r="E15" s="20">
        <f>'30 styczeń'!H15</f>
        <v>0</v>
      </c>
      <c r="F15" s="3"/>
      <c r="G15" s="3"/>
      <c r="H15" s="3">
        <f t="shared" si="0"/>
        <v>0</v>
      </c>
    </row>
    <row r="16" spans="1:8" ht="25.5">
      <c r="A16" s="1"/>
      <c r="B16" s="1"/>
      <c r="C16" s="1" t="s">
        <v>39</v>
      </c>
      <c r="D16" s="2" t="s">
        <v>40</v>
      </c>
      <c r="E16" s="20">
        <f>'30 styczeń'!H16</f>
        <v>0</v>
      </c>
      <c r="F16" s="3"/>
      <c r="G16" s="3"/>
      <c r="H16" s="3">
        <f t="shared" si="0"/>
        <v>0</v>
      </c>
    </row>
    <row r="17" spans="1:8" ht="25.5">
      <c r="A17" s="1"/>
      <c r="B17" s="1"/>
      <c r="C17" s="1" t="s">
        <v>43</v>
      </c>
      <c r="D17" s="2" t="s">
        <v>44</v>
      </c>
      <c r="E17" s="20">
        <f>'30 styczeń'!H17</f>
        <v>0</v>
      </c>
      <c r="F17" s="3"/>
      <c r="G17" s="3"/>
      <c r="H17" s="3">
        <f t="shared" si="0"/>
        <v>0</v>
      </c>
    </row>
    <row r="18" spans="1:8" ht="12.75">
      <c r="A18" s="1"/>
      <c r="B18" s="1"/>
      <c r="C18" s="1" t="s">
        <v>45</v>
      </c>
      <c r="D18" s="2" t="s">
        <v>46</v>
      </c>
      <c r="E18" s="20">
        <f>'30 styczeń'!H18</f>
        <v>0</v>
      </c>
      <c r="F18" s="3"/>
      <c r="G18" s="3"/>
      <c r="H18" s="3">
        <f t="shared" si="0"/>
        <v>0</v>
      </c>
    </row>
    <row r="19" spans="1:8" ht="12.75">
      <c r="A19" s="1"/>
      <c r="B19" s="1"/>
      <c r="C19" s="1" t="s">
        <v>12</v>
      </c>
      <c r="D19" s="2" t="s">
        <v>13</v>
      </c>
      <c r="E19" s="20">
        <f>'30 styczeń'!H19</f>
        <v>500</v>
      </c>
      <c r="F19" s="22"/>
      <c r="G19" s="22"/>
      <c r="H19" s="3">
        <f t="shared" si="0"/>
        <v>500</v>
      </c>
    </row>
    <row r="20" spans="1:8" ht="12.75">
      <c r="A20" s="1"/>
      <c r="B20" s="1"/>
      <c r="C20" s="1" t="s">
        <v>14</v>
      </c>
      <c r="D20" s="2" t="s">
        <v>15</v>
      </c>
      <c r="E20" s="20">
        <f>'30 styczeń'!H20</f>
        <v>16300</v>
      </c>
      <c r="F20" s="25">
        <v>0</v>
      </c>
      <c r="G20" s="22"/>
      <c r="H20" s="3">
        <f t="shared" si="0"/>
        <v>16300</v>
      </c>
    </row>
    <row r="21" spans="1:8" ht="12.75">
      <c r="A21" s="4" t="s">
        <v>16</v>
      </c>
      <c r="B21" s="1"/>
      <c r="C21" s="1"/>
      <c r="D21" s="5" t="s">
        <v>17</v>
      </c>
      <c r="E21" s="20">
        <f>'30 styczeń'!H21</f>
        <v>1825075</v>
      </c>
      <c r="F21" s="6">
        <f>F22+F25+F31</f>
        <v>0</v>
      </c>
      <c r="G21" s="6">
        <f>G22+G25+G31</f>
        <v>0</v>
      </c>
      <c r="H21" s="6">
        <f t="shared" si="0"/>
        <v>1825075</v>
      </c>
    </row>
    <row r="22" spans="1:8" ht="12.75">
      <c r="A22" s="1"/>
      <c r="B22" s="1" t="s">
        <v>18</v>
      </c>
      <c r="C22" s="1"/>
      <c r="D22" s="2" t="s">
        <v>19</v>
      </c>
      <c r="E22" s="20">
        <f>'30 styczeń'!H22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>
      <c r="A23" s="1"/>
      <c r="B23" s="1"/>
      <c r="C23" s="1" t="s">
        <v>14</v>
      </c>
      <c r="D23" s="2" t="s">
        <v>15</v>
      </c>
      <c r="E23" s="20">
        <f>'30 styczeń'!H23</f>
        <v>15192</v>
      </c>
      <c r="F23" s="22"/>
      <c r="G23" s="25"/>
      <c r="H23" s="3">
        <f t="shared" si="0"/>
        <v>15192</v>
      </c>
    </row>
    <row r="24" spans="1:8" ht="25.5">
      <c r="A24" s="1"/>
      <c r="B24" s="1"/>
      <c r="C24" s="1" t="s">
        <v>4</v>
      </c>
      <c r="D24" s="2" t="s">
        <v>5</v>
      </c>
      <c r="E24" s="20">
        <f>'30 styczeń'!H24</f>
        <v>0</v>
      </c>
      <c r="F24" s="25"/>
      <c r="G24" s="22"/>
      <c r="H24" s="3">
        <f t="shared" si="0"/>
        <v>0</v>
      </c>
    </row>
    <row r="25" spans="1:8" ht="12.75">
      <c r="A25" s="1"/>
      <c r="B25" s="1" t="s">
        <v>20</v>
      </c>
      <c r="C25" s="1"/>
      <c r="D25" s="2" t="s">
        <v>21</v>
      </c>
      <c r="E25" s="20">
        <f>'30 styczeń'!H25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>
      <c r="A26" s="1"/>
      <c r="B26" s="1"/>
      <c r="C26" s="1" t="s">
        <v>12</v>
      </c>
      <c r="D26" s="2" t="s">
        <v>13</v>
      </c>
      <c r="E26" s="20">
        <f>'30 styczeń'!H26</f>
        <v>10000</v>
      </c>
      <c r="F26" s="22"/>
      <c r="G26" s="22"/>
      <c r="H26" s="3">
        <f t="shared" si="0"/>
        <v>10000</v>
      </c>
    </row>
    <row r="27" spans="1:8" ht="12.75">
      <c r="A27" s="1"/>
      <c r="B27" s="1"/>
      <c r="C27" s="1" t="s">
        <v>22</v>
      </c>
      <c r="D27" s="2" t="s">
        <v>23</v>
      </c>
      <c r="E27" s="20">
        <f>'30 styczeń'!H27</f>
        <v>180000</v>
      </c>
      <c r="F27" s="22"/>
      <c r="G27" s="22"/>
      <c r="H27" s="3">
        <f t="shared" si="0"/>
        <v>180000</v>
      </c>
    </row>
    <row r="28" spans="1:8" ht="12.75">
      <c r="A28" s="1"/>
      <c r="B28" s="1"/>
      <c r="C28" s="1" t="s">
        <v>14</v>
      </c>
      <c r="D28" s="2" t="s">
        <v>15</v>
      </c>
      <c r="E28" s="20">
        <f>'30 styczeń'!H28</f>
        <v>21000</v>
      </c>
      <c r="F28" s="22"/>
      <c r="G28" s="22"/>
      <c r="H28" s="3">
        <f t="shared" si="0"/>
        <v>21000</v>
      </c>
    </row>
    <row r="29" spans="1:8" ht="25.5">
      <c r="A29" s="1"/>
      <c r="B29" s="1"/>
      <c r="C29" s="1" t="s">
        <v>232</v>
      </c>
      <c r="D29" s="2" t="s">
        <v>233</v>
      </c>
      <c r="E29" s="20">
        <f>'30 styczeń'!H29</f>
        <v>0</v>
      </c>
      <c r="F29" s="22"/>
      <c r="G29" s="25"/>
      <c r="H29" s="3">
        <f t="shared" si="0"/>
        <v>0</v>
      </c>
    </row>
    <row r="30" spans="1:8" ht="25.5">
      <c r="A30" s="1"/>
      <c r="B30" s="1"/>
      <c r="C30" s="1" t="s">
        <v>4</v>
      </c>
      <c r="D30" s="2" t="s">
        <v>5</v>
      </c>
      <c r="E30" s="20">
        <f>'30 styczeń'!H30</f>
        <v>1575000</v>
      </c>
      <c r="F30" s="22"/>
      <c r="G30" s="22"/>
      <c r="H30" s="3">
        <f t="shared" si="0"/>
        <v>1575000</v>
      </c>
    </row>
    <row r="31" spans="1:8" ht="12.75">
      <c r="A31" s="1"/>
      <c r="B31" s="1" t="s">
        <v>24</v>
      </c>
      <c r="C31" s="1"/>
      <c r="D31" s="2" t="s">
        <v>11</v>
      </c>
      <c r="E31" s="20">
        <f>'30 styczeń'!H31</f>
        <v>23883</v>
      </c>
      <c r="F31" s="3">
        <f>SUM(F32)</f>
        <v>0</v>
      </c>
      <c r="G31" s="3">
        <f>SUM(G32)</f>
        <v>0</v>
      </c>
      <c r="H31" s="3">
        <f t="shared" si="0"/>
        <v>23883</v>
      </c>
    </row>
    <row r="32" spans="1:8" ht="25.5">
      <c r="A32" s="1"/>
      <c r="B32" s="1"/>
      <c r="C32" s="1" t="s">
        <v>25</v>
      </c>
      <c r="D32" s="2" t="s">
        <v>26</v>
      </c>
      <c r="E32" s="20">
        <f>'30 styczeń'!H32</f>
        <v>23883</v>
      </c>
      <c r="F32" s="22"/>
      <c r="G32" s="22"/>
      <c r="H32" s="3">
        <f t="shared" si="0"/>
        <v>23883</v>
      </c>
    </row>
    <row r="33" spans="1:8" ht="12.75">
      <c r="A33" s="4" t="s">
        <v>27</v>
      </c>
      <c r="B33" s="4"/>
      <c r="C33" s="4"/>
      <c r="D33" s="5" t="s">
        <v>28</v>
      </c>
      <c r="E33" s="20">
        <f>'30 styczeń'!H33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>
      <c r="A34" s="1"/>
      <c r="B34" s="1" t="s">
        <v>29</v>
      </c>
      <c r="C34" s="1"/>
      <c r="D34" s="2" t="s">
        <v>30</v>
      </c>
      <c r="E34" s="20">
        <f>'30 styczeń'!H34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>
      <c r="A35" s="1"/>
      <c r="B35" s="1"/>
      <c r="C35" s="1" t="s">
        <v>12</v>
      </c>
      <c r="D35" s="2" t="s">
        <v>13</v>
      </c>
      <c r="E35" s="20">
        <f>'30 styczeń'!H35</f>
        <v>5000</v>
      </c>
      <c r="F35" s="22"/>
      <c r="G35" s="22"/>
      <c r="H35" s="3">
        <f t="shared" si="0"/>
        <v>5000</v>
      </c>
    </row>
    <row r="36" spans="1:8" ht="12.75">
      <c r="A36" s="1"/>
      <c r="B36" s="1"/>
      <c r="C36" s="1" t="s">
        <v>31</v>
      </c>
      <c r="D36" s="2" t="s">
        <v>32</v>
      </c>
      <c r="E36" s="20">
        <f>'30 styczeń'!H36</f>
        <v>2000</v>
      </c>
      <c r="F36" s="22"/>
      <c r="G36" s="22"/>
      <c r="H36" s="3">
        <f t="shared" si="0"/>
        <v>2000</v>
      </c>
    </row>
    <row r="37" spans="1:8" ht="12.75">
      <c r="A37" s="1"/>
      <c r="B37" s="1"/>
      <c r="C37" s="1" t="s">
        <v>14</v>
      </c>
      <c r="D37" s="2" t="s">
        <v>15</v>
      </c>
      <c r="E37" s="20">
        <f>'30 styczeń'!H37</f>
        <v>27800</v>
      </c>
      <c r="F37" s="22"/>
      <c r="G37" s="22"/>
      <c r="H37" s="3">
        <f t="shared" si="0"/>
        <v>27800</v>
      </c>
    </row>
    <row r="38" spans="1:8" ht="25.5">
      <c r="A38" s="1"/>
      <c r="B38" s="1"/>
      <c r="C38" s="1" t="s">
        <v>33</v>
      </c>
      <c r="D38" s="2" t="s">
        <v>34</v>
      </c>
      <c r="E38" s="20">
        <f>'30 styczeń'!H38</f>
        <v>1000</v>
      </c>
      <c r="F38" s="22"/>
      <c r="G38" s="22"/>
      <c r="H38" s="3">
        <f t="shared" si="0"/>
        <v>1000</v>
      </c>
    </row>
    <row r="39" spans="1:8" ht="12.75">
      <c r="A39" s="31" t="s">
        <v>221</v>
      </c>
      <c r="B39" s="32"/>
      <c r="C39" s="32"/>
      <c r="D39" s="33" t="s">
        <v>222</v>
      </c>
      <c r="E39" s="20">
        <f>'30 styczeń'!H39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>
      <c r="A40" s="34"/>
      <c r="B40" s="35" t="s">
        <v>223</v>
      </c>
      <c r="C40" s="36"/>
      <c r="D40" s="37" t="s">
        <v>224</v>
      </c>
      <c r="E40" s="20">
        <f>'30 styczeń'!H40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>
      <c r="A41" s="34"/>
      <c r="B41" s="35"/>
      <c r="C41" s="1" t="s">
        <v>22</v>
      </c>
      <c r="D41" s="2" t="s">
        <v>23</v>
      </c>
      <c r="E41" s="20">
        <f>'30 styczeń'!H41</f>
        <v>0</v>
      </c>
      <c r="F41" s="27"/>
      <c r="G41" s="27"/>
      <c r="H41" s="28">
        <f t="shared" si="0"/>
        <v>0</v>
      </c>
    </row>
    <row r="42" spans="1:8" ht="12.75">
      <c r="A42" s="1"/>
      <c r="B42" s="1"/>
      <c r="C42" s="1" t="s">
        <v>14</v>
      </c>
      <c r="D42" s="2" t="s">
        <v>15</v>
      </c>
      <c r="E42" s="20">
        <f>'30 styczeń'!H42</f>
        <v>0</v>
      </c>
      <c r="F42" s="22"/>
      <c r="G42" s="22"/>
      <c r="H42" s="28">
        <f t="shared" si="0"/>
        <v>0</v>
      </c>
    </row>
    <row r="43" spans="1:8" ht="12.75">
      <c r="A43" s="4" t="s">
        <v>35</v>
      </c>
      <c r="B43" s="4"/>
      <c r="C43" s="4"/>
      <c r="D43" s="5" t="s">
        <v>36</v>
      </c>
      <c r="E43" s="20">
        <f>'30 styczeń'!H43</f>
        <v>2121110</v>
      </c>
      <c r="F43" s="6">
        <f>F88+F84+F58+F54+F44</f>
        <v>400</v>
      </c>
      <c r="G43" s="6">
        <f>G88+G84+G58+G54+G44</f>
        <v>400</v>
      </c>
      <c r="H43" s="6">
        <f t="shared" si="0"/>
        <v>2121110</v>
      </c>
    </row>
    <row r="44" spans="1:8" ht="12.75">
      <c r="A44" s="1"/>
      <c r="B44" s="1" t="s">
        <v>37</v>
      </c>
      <c r="C44" s="1"/>
      <c r="D44" s="2" t="s">
        <v>38</v>
      </c>
      <c r="E44" s="20">
        <f>'30 styczeń'!H44</f>
        <v>118810</v>
      </c>
      <c r="F44" s="3">
        <f>SUM(F45:F53)</f>
        <v>400</v>
      </c>
      <c r="G44" s="3">
        <f>SUM(G45:G53)</f>
        <v>400</v>
      </c>
      <c r="H44" s="3">
        <f t="shared" si="0"/>
        <v>118810</v>
      </c>
    </row>
    <row r="45" spans="1:8" ht="25.5">
      <c r="A45" s="1"/>
      <c r="B45" s="1"/>
      <c r="C45" s="1" t="s">
        <v>39</v>
      </c>
      <c r="D45" s="2" t="s">
        <v>40</v>
      </c>
      <c r="E45" s="20">
        <f>'30 styczeń'!H45</f>
        <v>81000</v>
      </c>
      <c r="F45" s="22"/>
      <c r="G45" s="22"/>
      <c r="H45" s="3">
        <f t="shared" si="0"/>
        <v>81000</v>
      </c>
    </row>
    <row r="46" spans="1:8" ht="12.75">
      <c r="A46" s="1"/>
      <c r="B46" s="1"/>
      <c r="C46" s="1" t="s">
        <v>41</v>
      </c>
      <c r="D46" s="2" t="s">
        <v>42</v>
      </c>
      <c r="E46" s="20">
        <f>'30 styczeń'!H46</f>
        <v>6850</v>
      </c>
      <c r="F46" s="22">
        <v>400</v>
      </c>
      <c r="G46" s="22">
        <v>0</v>
      </c>
      <c r="H46" s="3">
        <f t="shared" si="0"/>
        <v>6450</v>
      </c>
    </row>
    <row r="47" spans="1:8" ht="25.5">
      <c r="A47" s="1"/>
      <c r="B47" s="1"/>
      <c r="C47" s="1" t="s">
        <v>43</v>
      </c>
      <c r="D47" s="2" t="s">
        <v>44</v>
      </c>
      <c r="E47" s="20">
        <f>'30 styczeń'!H47</f>
        <v>13900</v>
      </c>
      <c r="F47" s="22"/>
      <c r="G47" s="22"/>
      <c r="H47" s="3">
        <f t="shared" si="0"/>
        <v>13900</v>
      </c>
    </row>
    <row r="48" spans="1:8" ht="12.75">
      <c r="A48" s="1"/>
      <c r="B48" s="1"/>
      <c r="C48" s="1" t="s">
        <v>45</v>
      </c>
      <c r="D48" s="2" t="s">
        <v>46</v>
      </c>
      <c r="E48" s="20">
        <f>'30 styczeń'!H48</f>
        <v>2150</v>
      </c>
      <c r="F48" s="22"/>
      <c r="G48" s="22"/>
      <c r="H48" s="3">
        <f t="shared" si="0"/>
        <v>2150</v>
      </c>
    </row>
    <row r="49" spans="1:8" ht="12.75">
      <c r="A49" s="1"/>
      <c r="B49" s="1"/>
      <c r="C49" s="1" t="s">
        <v>12</v>
      </c>
      <c r="D49" s="2" t="s">
        <v>13</v>
      </c>
      <c r="E49" s="20">
        <f>'30 styczeń'!H49</f>
        <v>3000</v>
      </c>
      <c r="F49" s="22"/>
      <c r="G49" s="22"/>
      <c r="H49" s="3">
        <f t="shared" si="0"/>
        <v>3000</v>
      </c>
    </row>
    <row r="50" spans="1:8" ht="12.75">
      <c r="A50" s="1"/>
      <c r="B50" s="1"/>
      <c r="C50" s="1" t="s">
        <v>14</v>
      </c>
      <c r="D50" s="2" t="s">
        <v>15</v>
      </c>
      <c r="E50" s="20">
        <f>'30 styczeń'!H50</f>
        <v>9200</v>
      </c>
      <c r="F50" s="22"/>
      <c r="G50" s="22"/>
      <c r="H50" s="3">
        <f t="shared" si="0"/>
        <v>9200</v>
      </c>
    </row>
    <row r="51" spans="1:8" ht="12.75">
      <c r="A51" s="1"/>
      <c r="B51" s="1"/>
      <c r="C51" s="1" t="s">
        <v>47</v>
      </c>
      <c r="D51" s="2" t="s">
        <v>48</v>
      </c>
      <c r="E51" s="20">
        <f>'30 styczeń'!H51</f>
        <v>300</v>
      </c>
      <c r="F51" s="22"/>
      <c r="G51" s="22"/>
      <c r="H51" s="3">
        <f t="shared" si="0"/>
        <v>300</v>
      </c>
    </row>
    <row r="52" spans="1:8" ht="25.5">
      <c r="A52" s="1"/>
      <c r="B52" s="1"/>
      <c r="C52" s="1" t="s">
        <v>49</v>
      </c>
      <c r="D52" s="2" t="s">
        <v>50</v>
      </c>
      <c r="E52" s="20">
        <f>'30 styczeń'!H52</f>
        <v>1610</v>
      </c>
      <c r="F52" s="22"/>
      <c r="G52" s="22">
        <v>400</v>
      </c>
      <c r="H52" s="3">
        <f t="shared" si="0"/>
        <v>2010</v>
      </c>
    </row>
    <row r="53" spans="1:8" ht="38.25">
      <c r="A53" s="1"/>
      <c r="B53" s="1"/>
      <c r="C53" s="1" t="s">
        <v>51</v>
      </c>
      <c r="D53" s="2" t="s">
        <v>52</v>
      </c>
      <c r="E53" s="20">
        <f>'30 styczeń'!H53</f>
        <v>800</v>
      </c>
      <c r="F53" s="22"/>
      <c r="G53" s="22"/>
      <c r="H53" s="3">
        <f t="shared" si="0"/>
        <v>800</v>
      </c>
    </row>
    <row r="54" spans="1:8" ht="25.5">
      <c r="A54" s="1"/>
      <c r="B54" s="1" t="s">
        <v>53</v>
      </c>
      <c r="C54" s="1"/>
      <c r="D54" s="2" t="s">
        <v>54</v>
      </c>
      <c r="E54" s="20">
        <f>'30 styczeń'!H54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>
      <c r="A55" s="1"/>
      <c r="B55" s="1"/>
      <c r="C55" s="1" t="s">
        <v>55</v>
      </c>
      <c r="D55" s="2" t="s">
        <v>56</v>
      </c>
      <c r="E55" s="20">
        <f>'30 styczeń'!H55</f>
        <v>55000</v>
      </c>
      <c r="F55" s="25"/>
      <c r="G55" s="22"/>
      <c r="H55" s="3">
        <f t="shared" si="0"/>
        <v>55000</v>
      </c>
    </row>
    <row r="56" spans="1:8" ht="12.75">
      <c r="A56" s="1"/>
      <c r="B56" s="1"/>
      <c r="C56" s="1" t="s">
        <v>14</v>
      </c>
      <c r="D56" s="2" t="s">
        <v>15</v>
      </c>
      <c r="E56" s="20">
        <f>'30 styczeń'!H56</f>
        <v>5000</v>
      </c>
      <c r="F56" s="22"/>
      <c r="G56" s="25"/>
      <c r="H56" s="3">
        <f t="shared" si="0"/>
        <v>5000</v>
      </c>
    </row>
    <row r="57" spans="1:8" ht="12.75">
      <c r="A57" s="1"/>
      <c r="B57" s="1"/>
      <c r="C57" s="1" t="s">
        <v>47</v>
      </c>
      <c r="D57" s="2" t="s">
        <v>48</v>
      </c>
      <c r="E57" s="20">
        <f>'30 styczeń'!H57</f>
        <v>1000</v>
      </c>
      <c r="F57" s="22"/>
      <c r="G57" s="22"/>
      <c r="H57" s="3">
        <f t="shared" si="0"/>
        <v>1000</v>
      </c>
    </row>
    <row r="58" spans="1:8" ht="25.5">
      <c r="A58" s="1"/>
      <c r="B58" s="1" t="s">
        <v>57</v>
      </c>
      <c r="C58" s="1"/>
      <c r="D58" s="2" t="s">
        <v>58</v>
      </c>
      <c r="E58" s="20">
        <f>'30 styczeń'!H58</f>
        <v>1878500</v>
      </c>
      <c r="F58" s="3">
        <f>SUM(F59:F83)</f>
        <v>0</v>
      </c>
      <c r="G58" s="3">
        <f>SUM(G59:G83)</f>
        <v>0</v>
      </c>
      <c r="H58" s="3">
        <f t="shared" si="0"/>
        <v>1878500</v>
      </c>
    </row>
    <row r="59" spans="1:8" ht="25.5">
      <c r="A59" s="1"/>
      <c r="B59" s="1"/>
      <c r="C59" s="1" t="s">
        <v>59</v>
      </c>
      <c r="D59" s="2" t="s">
        <v>60</v>
      </c>
      <c r="E59" s="20">
        <f>'30 styczeń'!H59</f>
        <v>1000</v>
      </c>
      <c r="F59" s="22"/>
      <c r="G59" s="22"/>
      <c r="H59" s="3">
        <f t="shared" si="0"/>
        <v>1000</v>
      </c>
    </row>
    <row r="60" spans="1:8" ht="25.5">
      <c r="A60" s="1"/>
      <c r="B60" s="1"/>
      <c r="C60" s="1" t="s">
        <v>39</v>
      </c>
      <c r="D60" s="2" t="s">
        <v>40</v>
      </c>
      <c r="E60" s="20">
        <f>'30 styczeń'!H60</f>
        <v>883340</v>
      </c>
      <c r="F60" s="22"/>
      <c r="G60" s="22"/>
      <c r="H60" s="3">
        <f t="shared" si="0"/>
        <v>883340</v>
      </c>
    </row>
    <row r="61" spans="1:8" ht="12.75">
      <c r="A61" s="1"/>
      <c r="B61" s="1"/>
      <c r="C61" s="1" t="s">
        <v>41</v>
      </c>
      <c r="D61" s="2" t="s">
        <v>42</v>
      </c>
      <c r="E61" s="20">
        <f>'30 styczeń'!H61</f>
        <v>73583</v>
      </c>
      <c r="F61" s="22"/>
      <c r="G61" s="22"/>
      <c r="H61" s="3">
        <f t="shared" si="0"/>
        <v>73583</v>
      </c>
    </row>
    <row r="62" spans="1:8" ht="25.5">
      <c r="A62" s="1"/>
      <c r="B62" s="1"/>
      <c r="C62" s="1" t="s">
        <v>43</v>
      </c>
      <c r="D62" s="2" t="s">
        <v>44</v>
      </c>
      <c r="E62" s="20">
        <f>'30 styczeń'!H62</f>
        <v>153000</v>
      </c>
      <c r="F62" s="22"/>
      <c r="G62" s="22"/>
      <c r="H62" s="3">
        <f t="shared" si="0"/>
        <v>153000</v>
      </c>
    </row>
    <row r="63" spans="1:8" ht="12.75">
      <c r="A63" s="1"/>
      <c r="B63" s="1"/>
      <c r="C63" s="1" t="s">
        <v>45</v>
      </c>
      <c r="D63" s="2" t="s">
        <v>46</v>
      </c>
      <c r="E63" s="20">
        <f>'30 styczeń'!H63</f>
        <v>25000</v>
      </c>
      <c r="F63" s="22"/>
      <c r="G63" s="22"/>
      <c r="H63" s="3">
        <f t="shared" si="0"/>
        <v>25000</v>
      </c>
    </row>
    <row r="64" spans="1:8" ht="12.75">
      <c r="A64" s="1"/>
      <c r="B64" s="1"/>
      <c r="C64" s="1" t="s">
        <v>61</v>
      </c>
      <c r="D64" s="2" t="s">
        <v>62</v>
      </c>
      <c r="E64" s="20">
        <f>'30 styczeń'!H64</f>
        <v>10000</v>
      </c>
      <c r="F64" s="25"/>
      <c r="G64" s="25"/>
      <c r="H64" s="3">
        <f t="shared" si="0"/>
        <v>10000</v>
      </c>
    </row>
    <row r="65" spans="1:8" ht="12.75">
      <c r="A65" s="1"/>
      <c r="B65" s="1"/>
      <c r="C65" s="1" t="s">
        <v>63</v>
      </c>
      <c r="D65" s="2" t="s">
        <v>64</v>
      </c>
      <c r="E65" s="20">
        <f>'30 styczeń'!H65</f>
        <v>3100</v>
      </c>
      <c r="F65" s="25"/>
      <c r="G65" s="25"/>
      <c r="H65" s="3">
        <f t="shared" si="0"/>
        <v>3100</v>
      </c>
    </row>
    <row r="66" spans="1:8" ht="12.75">
      <c r="A66" s="1"/>
      <c r="B66" s="1"/>
      <c r="C66" s="1" t="s">
        <v>12</v>
      </c>
      <c r="D66" s="2" t="s">
        <v>65</v>
      </c>
      <c r="E66" s="20">
        <f>'30 styczeń'!H66</f>
        <v>79425</v>
      </c>
      <c r="F66" s="25"/>
      <c r="G66" s="25"/>
      <c r="H66" s="3">
        <f t="shared" si="0"/>
        <v>79425</v>
      </c>
    </row>
    <row r="67" spans="1:8" ht="25.5">
      <c r="A67" s="1"/>
      <c r="B67" s="1"/>
      <c r="C67" s="1" t="s">
        <v>66</v>
      </c>
      <c r="D67" s="2" t="s">
        <v>67</v>
      </c>
      <c r="E67" s="20">
        <f>'30 styczeń'!H67</f>
        <v>1500</v>
      </c>
      <c r="F67" s="25"/>
      <c r="G67" s="25"/>
      <c r="H67" s="3">
        <f t="shared" si="0"/>
        <v>1500</v>
      </c>
    </row>
    <row r="68" spans="1:8" ht="12.75">
      <c r="A68" s="1"/>
      <c r="B68" s="1"/>
      <c r="C68" s="1" t="s">
        <v>31</v>
      </c>
      <c r="D68" s="2" t="s">
        <v>32</v>
      </c>
      <c r="E68" s="20">
        <f>'30 styczeń'!H68</f>
        <v>23000</v>
      </c>
      <c r="F68" s="25"/>
      <c r="G68" s="25"/>
      <c r="H68" s="3">
        <f t="shared" si="0"/>
        <v>23000</v>
      </c>
    </row>
    <row r="69" spans="1:8" ht="12.75">
      <c r="A69" s="1"/>
      <c r="B69" s="1"/>
      <c r="C69" s="1" t="s">
        <v>68</v>
      </c>
      <c r="D69" s="2" t="s">
        <v>69</v>
      </c>
      <c r="E69" s="20">
        <f>'30 styczeń'!H69</f>
        <v>800</v>
      </c>
      <c r="F69" s="22"/>
      <c r="G69" s="22"/>
      <c r="H69" s="3">
        <f t="shared" si="0"/>
        <v>800</v>
      </c>
    </row>
    <row r="70" spans="1:8" ht="12.75">
      <c r="A70" s="1"/>
      <c r="B70" s="1"/>
      <c r="C70" s="1" t="s">
        <v>14</v>
      </c>
      <c r="D70" s="2" t="s">
        <v>15</v>
      </c>
      <c r="E70" s="20">
        <f>'30 styczeń'!H70</f>
        <v>60000</v>
      </c>
      <c r="F70" s="22"/>
      <c r="G70" s="25"/>
      <c r="H70" s="3">
        <f t="shared" si="0"/>
        <v>60000</v>
      </c>
    </row>
    <row r="71" spans="1:8" ht="25.5">
      <c r="A71" s="1"/>
      <c r="B71" s="1"/>
      <c r="C71" s="1" t="s">
        <v>70</v>
      </c>
      <c r="D71" s="2" t="s">
        <v>71</v>
      </c>
      <c r="E71" s="20">
        <f>'30 styczeń'!H71</f>
        <v>2500</v>
      </c>
      <c r="F71" s="22"/>
      <c r="G71" s="22"/>
      <c r="H71" s="3">
        <f t="shared" si="0"/>
        <v>2500</v>
      </c>
    </row>
    <row r="72" spans="1:8" ht="38.25">
      <c r="A72" s="1"/>
      <c r="B72" s="1"/>
      <c r="C72" s="1" t="s">
        <v>72</v>
      </c>
      <c r="D72" s="2" t="s">
        <v>73</v>
      </c>
      <c r="E72" s="20">
        <f>'30 styczeń'!H72</f>
        <v>2500</v>
      </c>
      <c r="F72" s="25"/>
      <c r="G72" s="25"/>
      <c r="H72" s="3">
        <f t="shared" si="0"/>
        <v>2500</v>
      </c>
    </row>
    <row r="73" spans="1:8" ht="38.25">
      <c r="A73" s="1"/>
      <c r="B73" s="1"/>
      <c r="C73" s="1" t="s">
        <v>74</v>
      </c>
      <c r="D73" s="2" t="s">
        <v>75</v>
      </c>
      <c r="E73" s="20">
        <f>'30 styczeń'!H73</f>
        <v>18000</v>
      </c>
      <c r="F73" s="25"/>
      <c r="G73" s="25"/>
      <c r="H73" s="3">
        <f t="shared" si="0"/>
        <v>18000</v>
      </c>
    </row>
    <row r="74" spans="1:8" ht="38.25">
      <c r="A74" s="1"/>
      <c r="B74" s="1"/>
      <c r="C74" s="1" t="s">
        <v>76</v>
      </c>
      <c r="D74" s="2" t="s">
        <v>77</v>
      </c>
      <c r="E74" s="20">
        <f>'30 styczeń'!H74</f>
        <v>21960</v>
      </c>
      <c r="F74" s="25"/>
      <c r="G74" s="25"/>
      <c r="H74" s="3">
        <f t="shared" si="0"/>
        <v>21960</v>
      </c>
    </row>
    <row r="75" spans="1:8" ht="12.75">
      <c r="A75" s="1"/>
      <c r="B75" s="1"/>
      <c r="C75" s="1" t="s">
        <v>47</v>
      </c>
      <c r="D75" s="2" t="s">
        <v>48</v>
      </c>
      <c r="E75" s="20">
        <f>'30 styczeń'!H75</f>
        <v>9792</v>
      </c>
      <c r="F75" s="25"/>
      <c r="G75" s="25"/>
      <c r="H75" s="3">
        <f t="shared" si="0"/>
        <v>9792</v>
      </c>
    </row>
    <row r="76" spans="1:8" ht="12.75">
      <c r="A76" s="1"/>
      <c r="B76" s="1"/>
      <c r="C76" s="1" t="s">
        <v>78</v>
      </c>
      <c r="D76" s="2" t="s">
        <v>79</v>
      </c>
      <c r="E76" s="20">
        <f>'30 styczeń'!H76</f>
        <v>5000</v>
      </c>
      <c r="F76" s="22"/>
      <c r="G76" s="22"/>
      <c r="H76" s="3">
        <f t="shared" si="0"/>
        <v>5000</v>
      </c>
    </row>
    <row r="77" spans="1:8" ht="12.75">
      <c r="A77" s="1"/>
      <c r="B77" s="1"/>
      <c r="C77" s="1" t="s">
        <v>80</v>
      </c>
      <c r="D77" s="2" t="s">
        <v>81</v>
      </c>
      <c r="E77" s="20">
        <f>'30 styczeń'!H77</f>
        <v>15000</v>
      </c>
      <c r="F77" s="22"/>
      <c r="G77" s="22"/>
      <c r="H77" s="3">
        <f t="shared" si="0"/>
        <v>15000</v>
      </c>
    </row>
    <row r="78" spans="1:8" ht="25.5">
      <c r="A78" s="1"/>
      <c r="B78" s="1"/>
      <c r="C78" s="1" t="s">
        <v>49</v>
      </c>
      <c r="D78" s="2" t="s">
        <v>50</v>
      </c>
      <c r="E78" s="20">
        <f>'30 styczeń'!H78</f>
        <v>22000</v>
      </c>
      <c r="F78" s="22"/>
      <c r="G78" s="25"/>
      <c r="H78" s="3">
        <f t="shared" si="0"/>
        <v>22000</v>
      </c>
    </row>
    <row r="79" spans="1:8" ht="38.25">
      <c r="A79" s="1"/>
      <c r="B79" s="1"/>
      <c r="C79" s="1" t="s">
        <v>51</v>
      </c>
      <c r="D79" s="2" t="s">
        <v>52</v>
      </c>
      <c r="E79" s="20">
        <f>'30 styczeń'!H79</f>
        <v>10000</v>
      </c>
      <c r="F79" s="22"/>
      <c r="G79" s="22"/>
      <c r="H79" s="3">
        <f t="shared" si="0"/>
        <v>10000</v>
      </c>
    </row>
    <row r="80" spans="1:8" ht="38.25">
      <c r="A80" s="1"/>
      <c r="B80" s="1"/>
      <c r="C80" s="1" t="s">
        <v>82</v>
      </c>
      <c r="D80" s="2" t="s">
        <v>83</v>
      </c>
      <c r="E80" s="20">
        <f>'30 styczeń'!H80</f>
        <v>3000</v>
      </c>
      <c r="F80" s="22"/>
      <c r="G80" s="22"/>
      <c r="H80" s="3">
        <f t="shared" si="0"/>
        <v>3000</v>
      </c>
    </row>
    <row r="81" spans="1:8" ht="25.5">
      <c r="A81" s="1"/>
      <c r="B81" s="1"/>
      <c r="C81" s="1" t="s">
        <v>84</v>
      </c>
      <c r="D81" s="2" t="s">
        <v>85</v>
      </c>
      <c r="E81" s="20">
        <f>'30 styczeń'!H81</f>
        <v>5000</v>
      </c>
      <c r="F81" s="22"/>
      <c r="G81" s="22"/>
      <c r="H81" s="3">
        <f t="shared" si="0"/>
        <v>5000</v>
      </c>
    </row>
    <row r="82" spans="1:8" ht="25.5">
      <c r="A82" s="1"/>
      <c r="B82" s="1"/>
      <c r="C82" s="1" t="s">
        <v>4</v>
      </c>
      <c r="D82" s="2" t="s">
        <v>5</v>
      </c>
      <c r="E82" s="20">
        <f>'30 styczeń'!H82</f>
        <v>450000</v>
      </c>
      <c r="F82" s="22"/>
      <c r="G82" s="22"/>
      <c r="H82" s="3">
        <f t="shared" si="0"/>
        <v>450000</v>
      </c>
    </row>
    <row r="83" spans="1:8" ht="25.5">
      <c r="A83" s="1"/>
      <c r="B83" s="1"/>
      <c r="C83" s="1" t="s">
        <v>86</v>
      </c>
      <c r="D83" s="2" t="s">
        <v>87</v>
      </c>
      <c r="E83" s="20">
        <f>'30 styczeń'!H83</f>
        <v>0</v>
      </c>
      <c r="F83" s="22"/>
      <c r="G83" s="22"/>
      <c r="H83" s="3">
        <f t="shared" si="0"/>
        <v>0</v>
      </c>
    </row>
    <row r="84" spans="1:8" ht="25.5">
      <c r="A84" s="1"/>
      <c r="B84" s="1" t="s">
        <v>88</v>
      </c>
      <c r="C84" s="1"/>
      <c r="D84" s="2" t="s">
        <v>89</v>
      </c>
      <c r="E84" s="20">
        <f>'30 styczeń'!H84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>
      <c r="A85" s="1"/>
      <c r="B85" s="1"/>
      <c r="C85" s="1" t="s">
        <v>63</v>
      </c>
      <c r="D85" s="2" t="s">
        <v>64</v>
      </c>
      <c r="E85" s="20">
        <f>'30 styczeń'!H85</f>
        <v>2000</v>
      </c>
      <c r="F85" s="22"/>
      <c r="G85" s="25"/>
      <c r="H85" s="3">
        <f aca="true" t="shared" si="1" ref="H85:H153">E85-F85+G85</f>
        <v>2000</v>
      </c>
    </row>
    <row r="86" spans="1:8" ht="12.75">
      <c r="A86" s="1"/>
      <c r="B86" s="1"/>
      <c r="C86" s="1" t="s">
        <v>12</v>
      </c>
      <c r="D86" s="2" t="s">
        <v>65</v>
      </c>
      <c r="E86" s="20">
        <f>'30 styczeń'!H86</f>
        <v>6000</v>
      </c>
      <c r="F86" s="22"/>
      <c r="G86" s="25"/>
      <c r="H86" s="3">
        <f t="shared" si="1"/>
        <v>6000</v>
      </c>
    </row>
    <row r="87" spans="1:8" ht="12.75">
      <c r="A87" s="1"/>
      <c r="B87" s="1"/>
      <c r="C87" s="1" t="s">
        <v>14</v>
      </c>
      <c r="D87" s="2" t="s">
        <v>15</v>
      </c>
      <c r="E87" s="20">
        <f>'30 styczeń'!H87</f>
        <v>3000</v>
      </c>
      <c r="F87" s="25"/>
      <c r="G87" s="25"/>
      <c r="H87" s="3">
        <f t="shared" si="1"/>
        <v>3000</v>
      </c>
    </row>
    <row r="88" spans="1:8" ht="12.75">
      <c r="A88" s="1"/>
      <c r="B88" s="1" t="s">
        <v>90</v>
      </c>
      <c r="C88" s="1"/>
      <c r="D88" s="2" t="s">
        <v>11</v>
      </c>
      <c r="E88" s="20">
        <f>'30 styczeń'!H88</f>
        <v>51800</v>
      </c>
      <c r="F88" s="3">
        <f>SUM(F89:F92)</f>
        <v>0</v>
      </c>
      <c r="G88" s="3">
        <f>SUM(G89:G93)</f>
        <v>0</v>
      </c>
      <c r="H88" s="3">
        <f t="shared" si="1"/>
        <v>51800</v>
      </c>
    </row>
    <row r="89" spans="1:8" ht="25.5">
      <c r="A89" s="1"/>
      <c r="B89" s="1"/>
      <c r="C89" s="1" t="s">
        <v>55</v>
      </c>
      <c r="D89" s="2" t="s">
        <v>56</v>
      </c>
      <c r="E89" s="20">
        <f>'30 styczeń'!H89</f>
        <v>9600</v>
      </c>
      <c r="F89" s="22"/>
      <c r="G89" s="25"/>
      <c r="H89" s="3">
        <f t="shared" si="1"/>
        <v>9600</v>
      </c>
    </row>
    <row r="90" spans="1:8" ht="25.5">
      <c r="A90" s="1"/>
      <c r="B90" s="1"/>
      <c r="C90" s="1" t="s">
        <v>91</v>
      </c>
      <c r="D90" s="2" t="s">
        <v>92</v>
      </c>
      <c r="E90" s="20">
        <f>'30 styczeń'!H90</f>
        <v>40200</v>
      </c>
      <c r="F90" s="22"/>
      <c r="G90" s="25"/>
      <c r="H90" s="3">
        <f t="shared" si="1"/>
        <v>40200</v>
      </c>
    </row>
    <row r="91" spans="1:8" ht="12.75">
      <c r="A91" s="1"/>
      <c r="B91" s="1"/>
      <c r="C91" s="1" t="s">
        <v>12</v>
      </c>
      <c r="D91" s="2" t="s">
        <v>93</v>
      </c>
      <c r="E91" s="20">
        <f>'30 styczeń'!H91</f>
        <v>1000</v>
      </c>
      <c r="F91" s="22"/>
      <c r="G91" s="25"/>
      <c r="H91" s="3">
        <f t="shared" si="1"/>
        <v>1000</v>
      </c>
    </row>
    <row r="92" spans="1:8" ht="12.75">
      <c r="A92" s="1"/>
      <c r="B92" s="1"/>
      <c r="C92" s="1" t="s">
        <v>14</v>
      </c>
      <c r="D92" s="2" t="s">
        <v>15</v>
      </c>
      <c r="E92" s="20">
        <f>'30 styczeń'!H92</f>
        <v>1000</v>
      </c>
      <c r="F92" s="22"/>
      <c r="G92" s="25"/>
      <c r="H92" s="3">
        <f t="shared" si="1"/>
        <v>1000</v>
      </c>
    </row>
    <row r="93" spans="1:8" ht="12.75">
      <c r="A93" s="1"/>
      <c r="B93" s="1"/>
      <c r="C93" s="1" t="s">
        <v>80</v>
      </c>
      <c r="D93" s="2" t="s">
        <v>235</v>
      </c>
      <c r="E93" s="20">
        <f>'30 styczeń'!H93</f>
        <v>0</v>
      </c>
      <c r="F93" s="22"/>
      <c r="G93" s="25"/>
      <c r="H93" s="3">
        <f t="shared" si="1"/>
        <v>0</v>
      </c>
    </row>
    <row r="94" spans="1:8" ht="51">
      <c r="A94" s="4" t="s">
        <v>94</v>
      </c>
      <c r="B94" s="4"/>
      <c r="C94" s="4"/>
      <c r="D94" s="5" t="s">
        <v>95</v>
      </c>
      <c r="E94" s="20">
        <f>'30 styczeń'!H94</f>
        <v>1026</v>
      </c>
      <c r="F94" s="6">
        <f>F95</f>
        <v>0</v>
      </c>
      <c r="G94" s="6">
        <f>G95</f>
        <v>0</v>
      </c>
      <c r="H94" s="6">
        <f t="shared" si="1"/>
        <v>1026</v>
      </c>
    </row>
    <row r="95" spans="1:8" ht="38.25">
      <c r="A95" s="1"/>
      <c r="B95" s="1" t="s">
        <v>96</v>
      </c>
      <c r="C95" s="1"/>
      <c r="D95" s="2" t="s">
        <v>97</v>
      </c>
      <c r="E95" s="20">
        <f>'30 styczeń'!H95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>
      <c r="A96" s="1"/>
      <c r="B96" s="1"/>
      <c r="C96" s="1" t="s">
        <v>14</v>
      </c>
      <c r="D96" s="2" t="s">
        <v>15</v>
      </c>
      <c r="E96" s="20">
        <f>'30 styczeń'!H96</f>
        <v>1026</v>
      </c>
      <c r="F96" s="22"/>
      <c r="G96" s="22"/>
      <c r="H96" s="3">
        <f t="shared" si="1"/>
        <v>1026</v>
      </c>
    </row>
    <row r="97" spans="1:8" ht="25.5">
      <c r="A97" s="4" t="s">
        <v>98</v>
      </c>
      <c r="B97" s="4"/>
      <c r="C97" s="4"/>
      <c r="D97" s="5" t="s">
        <v>99</v>
      </c>
      <c r="E97" s="20">
        <f>'30 styczeń'!H97</f>
        <v>74269</v>
      </c>
      <c r="F97" s="6">
        <f>F98+F109</f>
        <v>500</v>
      </c>
      <c r="G97" s="6">
        <f>G98+G109</f>
        <v>500</v>
      </c>
      <c r="H97" s="6">
        <f t="shared" si="1"/>
        <v>74269</v>
      </c>
    </row>
    <row r="98" spans="1:8" ht="12.75">
      <c r="A98" s="1"/>
      <c r="B98" s="1" t="s">
        <v>100</v>
      </c>
      <c r="C98" s="1"/>
      <c r="D98" s="2" t="s">
        <v>101</v>
      </c>
      <c r="E98" s="20">
        <f>'30 styczeń'!H98</f>
        <v>73869</v>
      </c>
      <c r="F98" s="3">
        <f>SUM(F99:F107)</f>
        <v>500</v>
      </c>
      <c r="G98" s="3">
        <f>SUM(G99:G108)</f>
        <v>500</v>
      </c>
      <c r="H98" s="3">
        <f t="shared" si="1"/>
        <v>73869</v>
      </c>
    </row>
    <row r="99" spans="1:8" ht="25.5">
      <c r="A99" s="1"/>
      <c r="B99" s="1"/>
      <c r="C99" s="1" t="s">
        <v>43</v>
      </c>
      <c r="D99" s="2" t="s">
        <v>44</v>
      </c>
      <c r="E99" s="20">
        <f>'30 styczeń'!H99</f>
        <v>2576</v>
      </c>
      <c r="F99" s="22"/>
      <c r="G99" s="22"/>
      <c r="H99" s="3">
        <f t="shared" si="1"/>
        <v>2576</v>
      </c>
    </row>
    <row r="100" spans="1:8" ht="12.75">
      <c r="A100" s="1"/>
      <c r="B100" s="1"/>
      <c r="C100" s="1" t="s">
        <v>45</v>
      </c>
      <c r="D100" s="2" t="s">
        <v>46</v>
      </c>
      <c r="E100" s="20">
        <f>'30 styczeń'!H100</f>
        <v>400</v>
      </c>
      <c r="F100" s="22"/>
      <c r="G100" s="22"/>
      <c r="H100" s="3">
        <f t="shared" si="1"/>
        <v>400</v>
      </c>
    </row>
    <row r="101" spans="1:8" ht="12.75">
      <c r="A101" s="1"/>
      <c r="B101" s="1"/>
      <c r="C101" s="1" t="s">
        <v>63</v>
      </c>
      <c r="D101" s="2" t="s">
        <v>102</v>
      </c>
      <c r="E101" s="20">
        <f>'30 styczeń'!H101</f>
        <v>16100</v>
      </c>
      <c r="F101" s="22"/>
      <c r="G101" s="22"/>
      <c r="H101" s="3">
        <f t="shared" si="1"/>
        <v>16100</v>
      </c>
    </row>
    <row r="102" spans="1:8" ht="12.75">
      <c r="A102" s="1"/>
      <c r="B102" s="1"/>
      <c r="C102" s="1" t="s">
        <v>12</v>
      </c>
      <c r="D102" s="2" t="s">
        <v>93</v>
      </c>
      <c r="E102" s="20">
        <f>'30 styczeń'!H102</f>
        <v>19093</v>
      </c>
      <c r="F102" s="25"/>
      <c r="G102" s="25"/>
      <c r="H102" s="3">
        <f t="shared" si="1"/>
        <v>19093</v>
      </c>
    </row>
    <row r="103" spans="1:8" ht="12.75">
      <c r="A103" s="1"/>
      <c r="B103" s="1"/>
      <c r="C103" s="1" t="s">
        <v>31</v>
      </c>
      <c r="D103" s="2" t="s">
        <v>32</v>
      </c>
      <c r="E103" s="20">
        <f>'30 styczeń'!H103</f>
        <v>11000</v>
      </c>
      <c r="F103" s="25">
        <v>500</v>
      </c>
      <c r="G103" s="22"/>
      <c r="H103" s="3">
        <f t="shared" si="1"/>
        <v>10500</v>
      </c>
    </row>
    <row r="104" spans="1:8" ht="12.75">
      <c r="A104" s="1"/>
      <c r="B104" s="1"/>
      <c r="C104" s="1" t="s">
        <v>68</v>
      </c>
      <c r="D104" s="2" t="s">
        <v>69</v>
      </c>
      <c r="E104" s="20">
        <f>'30 styczeń'!H104</f>
        <v>0</v>
      </c>
      <c r="F104" s="25"/>
      <c r="G104" s="22">
        <v>500</v>
      </c>
      <c r="H104" s="3">
        <f t="shared" si="1"/>
        <v>500</v>
      </c>
    </row>
    <row r="105" spans="1:8" ht="12.75">
      <c r="A105" s="1"/>
      <c r="B105" s="1"/>
      <c r="C105" s="1" t="s">
        <v>14</v>
      </c>
      <c r="D105" s="2" t="s">
        <v>15</v>
      </c>
      <c r="E105" s="20">
        <f>'30 styczeń'!H105</f>
        <v>6700</v>
      </c>
      <c r="F105" s="25"/>
      <c r="G105" s="22"/>
      <c r="H105" s="3">
        <f t="shared" si="1"/>
        <v>6700</v>
      </c>
    </row>
    <row r="106" spans="1:8" ht="38.25">
      <c r="A106" s="1"/>
      <c r="B106" s="1"/>
      <c r="C106" s="1" t="s">
        <v>74</v>
      </c>
      <c r="D106" s="2" t="s">
        <v>75</v>
      </c>
      <c r="E106" s="20">
        <f>'30 styczeń'!H106</f>
        <v>1000</v>
      </c>
      <c r="F106" s="22"/>
      <c r="G106" s="22"/>
      <c r="H106" s="3">
        <f t="shared" si="1"/>
        <v>1000</v>
      </c>
    </row>
    <row r="107" spans="1:8" ht="12.75">
      <c r="A107" s="1"/>
      <c r="B107" s="1"/>
      <c r="C107" s="1" t="s">
        <v>80</v>
      </c>
      <c r="D107" s="2" t="s">
        <v>81</v>
      </c>
      <c r="E107" s="20">
        <f>'30 styczeń'!H107</f>
        <v>7000</v>
      </c>
      <c r="F107" s="25"/>
      <c r="G107" s="22"/>
      <c r="H107" s="3">
        <f t="shared" si="1"/>
        <v>7000</v>
      </c>
    </row>
    <row r="108" spans="1:8" ht="25.5">
      <c r="A108" s="1"/>
      <c r="B108" s="1"/>
      <c r="C108" s="1" t="s">
        <v>55</v>
      </c>
      <c r="D108" s="2" t="s">
        <v>56</v>
      </c>
      <c r="E108" s="20">
        <f>'30 styczeń'!H108</f>
        <v>10000</v>
      </c>
      <c r="F108" s="22"/>
      <c r="G108" s="25"/>
      <c r="H108" s="3">
        <f t="shared" si="1"/>
        <v>10000</v>
      </c>
    </row>
    <row r="109" spans="1:8" ht="12.75">
      <c r="A109" s="1"/>
      <c r="B109" s="1" t="s">
        <v>103</v>
      </c>
      <c r="C109" s="1"/>
      <c r="D109" s="2" t="s">
        <v>104</v>
      </c>
      <c r="E109" s="20">
        <f>'30 styczeń'!H109</f>
        <v>400</v>
      </c>
      <c r="F109" s="3">
        <f>SUM(F110)</f>
        <v>0</v>
      </c>
      <c r="G109" s="3">
        <f>SUM(G110)</f>
        <v>0</v>
      </c>
      <c r="H109" s="3">
        <f t="shared" si="1"/>
        <v>400</v>
      </c>
    </row>
    <row r="110" spans="1:8" ht="12.75">
      <c r="A110" s="1"/>
      <c r="B110" s="1"/>
      <c r="C110" s="1" t="s">
        <v>12</v>
      </c>
      <c r="D110" s="2" t="s">
        <v>93</v>
      </c>
      <c r="E110" s="20">
        <f>'30 styczeń'!H110</f>
        <v>400</v>
      </c>
      <c r="F110" s="22"/>
      <c r="G110" s="22"/>
      <c r="H110" s="3">
        <f t="shared" si="1"/>
        <v>400</v>
      </c>
    </row>
    <row r="111" spans="1:8" ht="12.75">
      <c r="A111" s="4" t="s">
        <v>105</v>
      </c>
      <c r="B111" s="4"/>
      <c r="C111" s="4"/>
      <c r="D111" s="5" t="s">
        <v>106</v>
      </c>
      <c r="E111" s="20">
        <f>'30 styczeń'!H111</f>
        <v>240000</v>
      </c>
      <c r="F111" s="6">
        <f>F112</f>
        <v>0</v>
      </c>
      <c r="G111" s="6">
        <f>G112</f>
        <v>0</v>
      </c>
      <c r="H111" s="6">
        <f t="shared" si="1"/>
        <v>240000</v>
      </c>
    </row>
    <row r="112" spans="1:8" ht="38.25">
      <c r="A112" s="1"/>
      <c r="B112" s="1" t="s">
        <v>107</v>
      </c>
      <c r="C112" s="1"/>
      <c r="D112" s="2" t="s">
        <v>108</v>
      </c>
      <c r="E112" s="20">
        <f>'30 styczeń'!H112</f>
        <v>240000</v>
      </c>
      <c r="F112" s="3">
        <f>SUM(F113)</f>
        <v>0</v>
      </c>
      <c r="G112" s="3">
        <f>SUM(G113)</f>
        <v>0</v>
      </c>
      <c r="H112" s="3">
        <f t="shared" si="1"/>
        <v>240000</v>
      </c>
    </row>
    <row r="113" spans="1:8" ht="51">
      <c r="A113" s="1"/>
      <c r="B113" s="1"/>
      <c r="C113" s="1" t="s">
        <v>109</v>
      </c>
      <c r="D113" s="2" t="s">
        <v>110</v>
      </c>
      <c r="E113" s="20">
        <f>'30 styczeń'!H113</f>
        <v>240000</v>
      </c>
      <c r="F113" s="25"/>
      <c r="G113" s="22"/>
      <c r="H113" s="3">
        <f t="shared" si="1"/>
        <v>240000</v>
      </c>
    </row>
    <row r="114" spans="1:8" ht="12.75">
      <c r="A114" s="4" t="s">
        <v>111</v>
      </c>
      <c r="B114" s="4"/>
      <c r="C114" s="4"/>
      <c r="D114" s="5" t="s">
        <v>112</v>
      </c>
      <c r="E114" s="20">
        <f>'30 styczeń'!H114</f>
        <v>53000</v>
      </c>
      <c r="F114" s="6">
        <f>F115+F117</f>
        <v>0</v>
      </c>
      <c r="G114" s="6">
        <f>G115+G117</f>
        <v>0</v>
      </c>
      <c r="H114" s="6">
        <f t="shared" si="1"/>
        <v>53000</v>
      </c>
    </row>
    <row r="115" spans="1:8" ht="12.75">
      <c r="A115" s="1"/>
      <c r="B115" s="1" t="s">
        <v>234</v>
      </c>
      <c r="C115" s="1"/>
      <c r="D115" s="2" t="s">
        <v>113</v>
      </c>
      <c r="E115" s="20">
        <f>'30 styczeń'!H115</f>
        <v>3000</v>
      </c>
      <c r="F115" s="3">
        <f>SUM(F116)</f>
        <v>0</v>
      </c>
      <c r="G115" s="3">
        <f>SUM(G116)</f>
        <v>0</v>
      </c>
      <c r="H115" s="3">
        <f t="shared" si="1"/>
        <v>3000</v>
      </c>
    </row>
    <row r="116" spans="1:8" ht="12.75">
      <c r="A116" s="1"/>
      <c r="B116" s="1"/>
      <c r="C116" s="1" t="s">
        <v>14</v>
      </c>
      <c r="D116" s="2" t="s">
        <v>15</v>
      </c>
      <c r="E116" s="20">
        <f>'30 styczeń'!H116</f>
        <v>3000</v>
      </c>
      <c r="F116" s="22"/>
      <c r="G116" s="22"/>
      <c r="H116" s="3">
        <f t="shared" si="1"/>
        <v>3000</v>
      </c>
    </row>
    <row r="117" spans="1:8" ht="12.75">
      <c r="A117" s="1"/>
      <c r="B117" s="1" t="s">
        <v>114</v>
      </c>
      <c r="C117" s="1"/>
      <c r="D117" s="2" t="s">
        <v>115</v>
      </c>
      <c r="E117" s="20">
        <f>'30 styczeń'!H117</f>
        <v>50000</v>
      </c>
      <c r="F117" s="3">
        <f>SUM(F118)</f>
        <v>0</v>
      </c>
      <c r="G117" s="3">
        <f>SUM(G118)</f>
        <v>0</v>
      </c>
      <c r="H117" s="3">
        <f t="shared" si="1"/>
        <v>50000</v>
      </c>
    </row>
    <row r="118" spans="1:8" ht="12.75">
      <c r="A118" s="1"/>
      <c r="B118" s="1"/>
      <c r="C118" s="1" t="s">
        <v>116</v>
      </c>
      <c r="D118" s="2" t="s">
        <v>117</v>
      </c>
      <c r="E118" s="20">
        <f>'30 styczeń'!H118</f>
        <v>50000</v>
      </c>
      <c r="F118" s="25"/>
      <c r="G118" s="22"/>
      <c r="H118" s="3">
        <f t="shared" si="1"/>
        <v>50000</v>
      </c>
    </row>
    <row r="119" spans="1:8" ht="12.75">
      <c r="A119" s="4" t="s">
        <v>118</v>
      </c>
      <c r="B119" s="4"/>
      <c r="C119" s="4"/>
      <c r="D119" s="5" t="s">
        <v>119</v>
      </c>
      <c r="E119" s="20">
        <f>'30 styczeń'!H119</f>
        <v>5313475</v>
      </c>
      <c r="F119" s="6">
        <f>F120+F143+F151+F165+F184+F198+F216+F219+F226</f>
        <v>24425</v>
      </c>
      <c r="G119" s="6">
        <f>G120+G143+G151+G165+G184+G198+G216+G219+G226</f>
        <v>27425</v>
      </c>
      <c r="H119" s="6">
        <f t="shared" si="1"/>
        <v>5316475</v>
      </c>
    </row>
    <row r="120" spans="1:8" ht="12.75">
      <c r="A120" s="4"/>
      <c r="B120" s="1" t="s">
        <v>120</v>
      </c>
      <c r="C120" s="4"/>
      <c r="D120" s="2" t="s">
        <v>121</v>
      </c>
      <c r="E120" s="20">
        <f>'30 styczeń'!H120</f>
        <v>2496865</v>
      </c>
      <c r="F120" s="3">
        <f>SUM(F121:F141)</f>
        <v>8049</v>
      </c>
      <c r="G120" s="3">
        <f>SUM(G121:G142)</f>
        <v>7699</v>
      </c>
      <c r="H120" s="3">
        <f t="shared" si="1"/>
        <v>2496515</v>
      </c>
    </row>
    <row r="121" spans="1:8" ht="25.5">
      <c r="A121" s="4"/>
      <c r="B121" s="4"/>
      <c r="C121" s="1" t="s">
        <v>59</v>
      </c>
      <c r="D121" s="2" t="s">
        <v>60</v>
      </c>
      <c r="E121" s="20">
        <f>'30 styczeń'!H121</f>
        <v>135900</v>
      </c>
      <c r="F121" s="22"/>
      <c r="G121" s="22"/>
      <c r="H121" s="3">
        <f t="shared" si="1"/>
        <v>135900</v>
      </c>
    </row>
    <row r="122" spans="1:8" ht="12.75">
      <c r="A122" s="4"/>
      <c r="B122" s="4"/>
      <c r="C122" s="1" t="s">
        <v>177</v>
      </c>
      <c r="D122" s="2" t="s">
        <v>178</v>
      </c>
      <c r="E122" s="20"/>
      <c r="F122" s="22"/>
      <c r="G122" s="22">
        <v>384</v>
      </c>
      <c r="H122" s="3">
        <f t="shared" si="1"/>
        <v>384</v>
      </c>
    </row>
    <row r="123" spans="1:8" ht="25.5">
      <c r="A123" s="4"/>
      <c r="B123" s="4"/>
      <c r="C123" s="1" t="s">
        <v>39</v>
      </c>
      <c r="D123" s="2" t="s">
        <v>40</v>
      </c>
      <c r="E123" s="20">
        <f>'30 styczeń'!H123</f>
        <v>1570500</v>
      </c>
      <c r="F123" s="25"/>
      <c r="G123" s="25"/>
      <c r="H123" s="3">
        <f t="shared" si="1"/>
        <v>1570500</v>
      </c>
    </row>
    <row r="124" spans="1:8" ht="12.75">
      <c r="A124" s="4"/>
      <c r="B124" s="4"/>
      <c r="C124" s="1" t="s">
        <v>41</v>
      </c>
      <c r="D124" s="2" t="s">
        <v>42</v>
      </c>
      <c r="E124" s="20">
        <f>'30 styczeń'!H124</f>
        <v>128235</v>
      </c>
      <c r="F124" s="25">
        <v>7268</v>
      </c>
      <c r="G124" s="25"/>
      <c r="H124" s="3">
        <f t="shared" si="1"/>
        <v>120967</v>
      </c>
    </row>
    <row r="125" spans="1:8" ht="25.5">
      <c r="A125" s="4"/>
      <c r="B125" s="4"/>
      <c r="C125" s="1" t="s">
        <v>43</v>
      </c>
      <c r="D125" s="2" t="s">
        <v>44</v>
      </c>
      <c r="E125" s="20">
        <f>'30 styczeń'!H125</f>
        <v>276188</v>
      </c>
      <c r="F125" s="25"/>
      <c r="G125" s="25"/>
      <c r="H125" s="3">
        <f t="shared" si="1"/>
        <v>276188</v>
      </c>
    </row>
    <row r="126" spans="1:8" ht="12.75">
      <c r="A126" s="4"/>
      <c r="B126" s="4"/>
      <c r="C126" s="1" t="s">
        <v>45</v>
      </c>
      <c r="D126" s="2" t="s">
        <v>46</v>
      </c>
      <c r="E126" s="20">
        <f>'30 styczeń'!H126</f>
        <v>44953</v>
      </c>
      <c r="F126" s="22"/>
      <c r="G126" s="22"/>
      <c r="H126" s="3">
        <f t="shared" si="1"/>
        <v>44953</v>
      </c>
    </row>
    <row r="127" spans="1:8" ht="12.75">
      <c r="A127" s="4"/>
      <c r="B127" s="4"/>
      <c r="C127" s="1" t="s">
        <v>63</v>
      </c>
      <c r="D127" s="2" t="s">
        <v>64</v>
      </c>
      <c r="E127" s="20">
        <f>'30 styczeń'!H127</f>
        <v>12000</v>
      </c>
      <c r="F127" s="22"/>
      <c r="G127" s="22"/>
      <c r="H127" s="3">
        <f t="shared" si="1"/>
        <v>12000</v>
      </c>
    </row>
    <row r="128" spans="1:8" ht="12.75">
      <c r="A128" s="4"/>
      <c r="B128" s="4"/>
      <c r="C128" s="1" t="s">
        <v>12</v>
      </c>
      <c r="D128" s="2" t="s">
        <v>65</v>
      </c>
      <c r="E128" s="20">
        <f>'30 styczeń'!H128</f>
        <v>153000</v>
      </c>
      <c r="F128" s="22"/>
      <c r="G128" s="22"/>
      <c r="H128" s="3">
        <f t="shared" si="1"/>
        <v>153000</v>
      </c>
    </row>
    <row r="129" spans="1:8" ht="25.5">
      <c r="A129" s="1"/>
      <c r="B129" s="1"/>
      <c r="C129" s="1" t="s">
        <v>122</v>
      </c>
      <c r="D129" s="2" t="s">
        <v>123</v>
      </c>
      <c r="E129" s="20">
        <f>'30 styczeń'!H129</f>
        <v>0</v>
      </c>
      <c r="F129" s="22"/>
      <c r="G129" s="22"/>
      <c r="H129" s="3">
        <f t="shared" si="1"/>
        <v>0</v>
      </c>
    </row>
    <row r="130" spans="1:8" ht="12.75">
      <c r="A130" s="1"/>
      <c r="B130" s="1"/>
      <c r="C130" s="1" t="s">
        <v>31</v>
      </c>
      <c r="D130" s="2" t="s">
        <v>32</v>
      </c>
      <c r="E130" s="20">
        <f>'30 styczeń'!H130</f>
        <v>34000</v>
      </c>
      <c r="F130" s="22"/>
      <c r="G130" s="22"/>
      <c r="H130" s="3">
        <f t="shared" si="1"/>
        <v>34000</v>
      </c>
    </row>
    <row r="131" spans="1:8" ht="12.75">
      <c r="A131" s="1"/>
      <c r="B131" s="1"/>
      <c r="C131" s="1" t="s">
        <v>22</v>
      </c>
      <c r="D131" s="2" t="s">
        <v>23</v>
      </c>
      <c r="E131" s="20">
        <f>'30 styczeń'!H131</f>
        <v>0</v>
      </c>
      <c r="F131" s="25"/>
      <c r="G131" s="22"/>
      <c r="H131" s="3">
        <f t="shared" si="1"/>
        <v>0</v>
      </c>
    </row>
    <row r="132" spans="1:8" ht="12.75">
      <c r="A132" s="1"/>
      <c r="B132" s="1"/>
      <c r="C132" s="1" t="s">
        <v>68</v>
      </c>
      <c r="D132" s="2" t="s">
        <v>69</v>
      </c>
      <c r="E132" s="20">
        <f>'30 styczeń'!H132</f>
        <v>2700</v>
      </c>
      <c r="F132" s="22"/>
      <c r="G132" s="22"/>
      <c r="H132" s="3">
        <f t="shared" si="1"/>
        <v>2700</v>
      </c>
    </row>
    <row r="133" spans="1:8" ht="12.75">
      <c r="A133" s="1"/>
      <c r="B133" s="1"/>
      <c r="C133" s="1" t="s">
        <v>14</v>
      </c>
      <c r="D133" s="2" t="s">
        <v>15</v>
      </c>
      <c r="E133" s="20">
        <f>'30 styczeń'!H133</f>
        <v>30000</v>
      </c>
      <c r="F133" s="22"/>
      <c r="G133" s="22"/>
      <c r="H133" s="3">
        <f t="shared" si="1"/>
        <v>30000</v>
      </c>
    </row>
    <row r="134" spans="1:8" ht="25.5">
      <c r="A134" s="1"/>
      <c r="B134" s="1"/>
      <c r="C134" s="1" t="s">
        <v>70</v>
      </c>
      <c r="D134" s="2" t="s">
        <v>71</v>
      </c>
      <c r="E134" s="20">
        <f>'30 styczeń'!H134</f>
        <v>2800</v>
      </c>
      <c r="F134" s="22"/>
      <c r="G134" s="22"/>
      <c r="H134" s="3">
        <f t="shared" si="1"/>
        <v>2800</v>
      </c>
    </row>
    <row r="135" spans="1:8" ht="38.25">
      <c r="A135" s="1"/>
      <c r="B135" s="1"/>
      <c r="C135" s="1" t="s">
        <v>72</v>
      </c>
      <c r="D135" s="2" t="s">
        <v>73</v>
      </c>
      <c r="E135" s="20">
        <f>'30 styczeń'!H135</f>
        <v>0</v>
      </c>
      <c r="F135" s="22"/>
      <c r="G135" s="22"/>
      <c r="H135" s="3">
        <f t="shared" si="1"/>
        <v>0</v>
      </c>
    </row>
    <row r="136" spans="1:8" ht="38.25">
      <c r="A136" s="1"/>
      <c r="B136" s="1"/>
      <c r="C136" s="1" t="s">
        <v>74</v>
      </c>
      <c r="D136" s="2" t="s">
        <v>75</v>
      </c>
      <c r="E136" s="20">
        <f>'30 styczeń'!H136</f>
        <v>7000</v>
      </c>
      <c r="F136" s="22"/>
      <c r="G136" s="22"/>
      <c r="H136" s="3">
        <f t="shared" si="1"/>
        <v>7000</v>
      </c>
    </row>
    <row r="137" spans="1:8" ht="12.75">
      <c r="A137" s="1"/>
      <c r="B137" s="1"/>
      <c r="C137" s="1" t="s">
        <v>47</v>
      </c>
      <c r="D137" s="2" t="s">
        <v>48</v>
      </c>
      <c r="E137" s="20">
        <f>'30 styczeń'!H137</f>
        <v>2800</v>
      </c>
      <c r="F137" s="22"/>
      <c r="G137" s="22"/>
      <c r="H137" s="3">
        <f t="shared" si="1"/>
        <v>2800</v>
      </c>
    </row>
    <row r="138" spans="1:8" ht="12.75">
      <c r="A138" s="1"/>
      <c r="B138" s="1"/>
      <c r="C138" s="1" t="s">
        <v>80</v>
      </c>
      <c r="D138" s="2" t="s">
        <v>81</v>
      </c>
      <c r="E138" s="20">
        <f>'30 styczeń'!H138</f>
        <v>5500</v>
      </c>
      <c r="F138" s="22">
        <v>781</v>
      </c>
      <c r="G138" s="22"/>
      <c r="H138" s="3">
        <f t="shared" si="1"/>
        <v>4719</v>
      </c>
    </row>
    <row r="139" spans="1:8" ht="25.5">
      <c r="A139" s="1"/>
      <c r="B139" s="1"/>
      <c r="C139" s="1" t="s">
        <v>49</v>
      </c>
      <c r="D139" s="2" t="s">
        <v>50</v>
      </c>
      <c r="E139" s="20">
        <f>'30 styczeń'!H139</f>
        <v>86389</v>
      </c>
      <c r="F139" s="22"/>
      <c r="G139" s="25">
        <v>7315</v>
      </c>
      <c r="H139" s="3">
        <f t="shared" si="1"/>
        <v>93704</v>
      </c>
    </row>
    <row r="140" spans="1:8" ht="38.25">
      <c r="A140" s="1"/>
      <c r="B140" s="1"/>
      <c r="C140" s="1" t="s">
        <v>82</v>
      </c>
      <c r="D140" s="2" t="s">
        <v>83</v>
      </c>
      <c r="E140" s="20">
        <f>'30 styczeń'!H140</f>
        <v>3000</v>
      </c>
      <c r="F140" s="22"/>
      <c r="G140" s="22"/>
      <c r="H140" s="3">
        <f t="shared" si="1"/>
        <v>3000</v>
      </c>
    </row>
    <row r="141" spans="1:8" ht="25.5">
      <c r="A141" s="1"/>
      <c r="B141" s="1"/>
      <c r="C141" s="1" t="s">
        <v>84</v>
      </c>
      <c r="D141" s="2" t="s">
        <v>85</v>
      </c>
      <c r="E141" s="20">
        <f>'30 styczeń'!H141</f>
        <v>1900</v>
      </c>
      <c r="F141" s="22"/>
      <c r="G141" s="22"/>
      <c r="H141" s="3">
        <f t="shared" si="1"/>
        <v>1900</v>
      </c>
    </row>
    <row r="142" spans="1:8" ht="25.5">
      <c r="A142" s="1"/>
      <c r="B142" s="1"/>
      <c r="C142" s="1" t="s">
        <v>4</v>
      </c>
      <c r="D142" s="2" t="s">
        <v>5</v>
      </c>
      <c r="E142" s="20">
        <f>'30 styczeń'!H142</f>
        <v>0</v>
      </c>
      <c r="F142" s="22"/>
      <c r="G142" s="25"/>
      <c r="H142" s="3">
        <f t="shared" si="1"/>
        <v>0</v>
      </c>
    </row>
    <row r="143" spans="1:8" ht="25.5">
      <c r="A143" s="1"/>
      <c r="B143" s="1" t="s">
        <v>124</v>
      </c>
      <c r="C143" s="1"/>
      <c r="D143" s="2" t="s">
        <v>125</v>
      </c>
      <c r="E143" s="20">
        <f>'30 styczeń'!H143</f>
        <v>247584</v>
      </c>
      <c r="F143" s="3">
        <f>SUM(F144:F150)</f>
        <v>0</v>
      </c>
      <c r="G143" s="3">
        <f>SUM(G144:G150)</f>
        <v>456</v>
      </c>
      <c r="H143" s="3">
        <f t="shared" si="1"/>
        <v>248040</v>
      </c>
    </row>
    <row r="144" spans="1:8" ht="25.5">
      <c r="A144" s="1"/>
      <c r="B144" s="1"/>
      <c r="C144" s="1" t="s">
        <v>59</v>
      </c>
      <c r="D144" s="2" t="s">
        <v>60</v>
      </c>
      <c r="E144" s="20">
        <f>'30 styczeń'!H144</f>
        <v>16900</v>
      </c>
      <c r="F144" s="22"/>
      <c r="G144" s="22"/>
      <c r="H144" s="3">
        <f t="shared" si="1"/>
        <v>16900</v>
      </c>
    </row>
    <row r="145" spans="1:8" ht="25.5">
      <c r="A145" s="1"/>
      <c r="B145" s="1"/>
      <c r="C145" s="1" t="s">
        <v>39</v>
      </c>
      <c r="D145" s="2" t="s">
        <v>40</v>
      </c>
      <c r="E145" s="20">
        <f>'30 styczeń'!H145</f>
        <v>172700</v>
      </c>
      <c r="F145" s="22"/>
      <c r="G145" s="22"/>
      <c r="H145" s="3">
        <f t="shared" si="1"/>
        <v>172700</v>
      </c>
    </row>
    <row r="146" spans="1:8" ht="12.75">
      <c r="A146" s="1"/>
      <c r="B146" s="1"/>
      <c r="C146" s="1" t="s">
        <v>41</v>
      </c>
      <c r="D146" s="2" t="s">
        <v>42</v>
      </c>
      <c r="E146" s="20">
        <f>'30 styczeń'!H146</f>
        <v>14188</v>
      </c>
      <c r="F146" s="22"/>
      <c r="G146" s="25"/>
      <c r="H146" s="3">
        <f t="shared" si="1"/>
        <v>14188</v>
      </c>
    </row>
    <row r="147" spans="1:8" ht="25.5">
      <c r="A147" s="1"/>
      <c r="B147" s="1"/>
      <c r="C147" s="1" t="s">
        <v>43</v>
      </c>
      <c r="D147" s="2" t="s">
        <v>44</v>
      </c>
      <c r="E147" s="20">
        <f>'30 styczeń'!H147</f>
        <v>29580</v>
      </c>
      <c r="F147" s="22"/>
      <c r="G147" s="22"/>
      <c r="H147" s="3">
        <f t="shared" si="1"/>
        <v>29580</v>
      </c>
    </row>
    <row r="148" spans="1:8" ht="12.75">
      <c r="A148" s="1"/>
      <c r="B148" s="1"/>
      <c r="C148" s="1" t="s">
        <v>45</v>
      </c>
      <c r="D148" s="2" t="s">
        <v>46</v>
      </c>
      <c r="E148" s="20">
        <f>'30 styczeń'!H148</f>
        <v>4690</v>
      </c>
      <c r="F148" s="22"/>
      <c r="G148" s="22"/>
      <c r="H148" s="3">
        <f t="shared" si="1"/>
        <v>4690</v>
      </c>
    </row>
    <row r="149" spans="1:8" ht="12.75">
      <c r="A149" s="1"/>
      <c r="B149" s="1"/>
      <c r="C149" s="1" t="s">
        <v>68</v>
      </c>
      <c r="D149" s="2" t="s">
        <v>69</v>
      </c>
      <c r="E149" s="20">
        <f>'30 styczeń'!H149</f>
        <v>400</v>
      </c>
      <c r="F149" s="22"/>
      <c r="G149" s="22"/>
      <c r="H149" s="3">
        <f t="shared" si="1"/>
        <v>400</v>
      </c>
    </row>
    <row r="150" spans="1:8" ht="25.5">
      <c r="A150" s="1"/>
      <c r="B150" s="1"/>
      <c r="C150" s="1" t="s">
        <v>49</v>
      </c>
      <c r="D150" s="2" t="s">
        <v>50</v>
      </c>
      <c r="E150" s="20">
        <f>'30 styczeń'!H150</f>
        <v>9126</v>
      </c>
      <c r="F150" s="22"/>
      <c r="G150" s="22">
        <v>456</v>
      </c>
      <c r="H150" s="3">
        <f t="shared" si="1"/>
        <v>9582</v>
      </c>
    </row>
    <row r="151" spans="1:8" ht="12.75">
      <c r="A151" s="1"/>
      <c r="B151" s="1" t="s">
        <v>126</v>
      </c>
      <c r="C151" s="1"/>
      <c r="D151" s="2" t="s">
        <v>127</v>
      </c>
      <c r="E151" s="20">
        <f>'30 styczeń'!H151</f>
        <v>321451</v>
      </c>
      <c r="F151" s="3">
        <f>SUM(F152:F164)</f>
        <v>8120</v>
      </c>
      <c r="G151" s="3">
        <f>SUM(G152:G164)</f>
        <v>8764</v>
      </c>
      <c r="H151" s="3">
        <f t="shared" si="1"/>
        <v>322095</v>
      </c>
    </row>
    <row r="152" spans="1:8" ht="25.5">
      <c r="A152" s="1"/>
      <c r="B152" s="1"/>
      <c r="C152" s="1" t="s">
        <v>59</v>
      </c>
      <c r="D152" s="2" t="s">
        <v>60</v>
      </c>
      <c r="E152" s="20">
        <f>'30 styczeń'!H152</f>
        <v>19000</v>
      </c>
      <c r="F152" s="22"/>
      <c r="G152" s="22"/>
      <c r="H152" s="3">
        <f t="shared" si="1"/>
        <v>19000</v>
      </c>
    </row>
    <row r="153" spans="1:8" ht="25.5">
      <c r="A153" s="1"/>
      <c r="B153" s="1"/>
      <c r="C153" s="1" t="s">
        <v>39</v>
      </c>
      <c r="D153" s="2" t="s">
        <v>40</v>
      </c>
      <c r="E153" s="20">
        <f>'30 styczeń'!H153</f>
        <v>204700</v>
      </c>
      <c r="F153" s="25">
        <v>8120</v>
      </c>
      <c r="G153" s="25"/>
      <c r="H153" s="3">
        <f t="shared" si="1"/>
        <v>196580</v>
      </c>
    </row>
    <row r="154" spans="1:8" ht="12.75">
      <c r="A154" s="1"/>
      <c r="B154" s="1"/>
      <c r="C154" s="1" t="s">
        <v>41</v>
      </c>
      <c r="D154" s="2" t="s">
        <v>42</v>
      </c>
      <c r="E154" s="20">
        <f>'30 styczeń'!H154</f>
        <v>17172</v>
      </c>
      <c r="F154" s="25"/>
      <c r="G154" s="25"/>
      <c r="H154" s="3">
        <f aca="true" t="shared" si="2" ref="H154:H219">E154-F154+G154</f>
        <v>17172</v>
      </c>
    </row>
    <row r="155" spans="1:8" ht="25.5">
      <c r="A155" s="1"/>
      <c r="B155" s="1"/>
      <c r="C155" s="1" t="s">
        <v>43</v>
      </c>
      <c r="D155" s="2" t="s">
        <v>44</v>
      </c>
      <c r="E155" s="20">
        <f>'30 styczeń'!H155</f>
        <v>36300</v>
      </c>
      <c r="F155" s="25"/>
      <c r="G155" s="25"/>
      <c r="H155" s="3">
        <f t="shared" si="2"/>
        <v>36300</v>
      </c>
    </row>
    <row r="156" spans="1:8" ht="12.75">
      <c r="A156" s="1"/>
      <c r="B156" s="1"/>
      <c r="C156" s="1" t="s">
        <v>45</v>
      </c>
      <c r="D156" s="2" t="s">
        <v>46</v>
      </c>
      <c r="E156" s="20">
        <f>'30 styczeń'!H156</f>
        <v>5740</v>
      </c>
      <c r="F156" s="25"/>
      <c r="G156" s="25"/>
      <c r="H156" s="3">
        <f t="shared" si="2"/>
        <v>5740</v>
      </c>
    </row>
    <row r="157" spans="1:8" ht="12.75">
      <c r="A157" s="1"/>
      <c r="B157" s="1"/>
      <c r="C157" s="1" t="s">
        <v>63</v>
      </c>
      <c r="D157" s="2" t="s">
        <v>64</v>
      </c>
      <c r="E157" s="20"/>
      <c r="F157" s="25"/>
      <c r="G157" s="25">
        <v>8120</v>
      </c>
      <c r="H157" s="3">
        <f t="shared" si="2"/>
        <v>8120</v>
      </c>
    </row>
    <row r="158" spans="1:8" ht="12.75">
      <c r="A158" s="1"/>
      <c r="B158" s="1"/>
      <c r="C158" s="1" t="s">
        <v>12</v>
      </c>
      <c r="D158" s="2" t="s">
        <v>65</v>
      </c>
      <c r="E158" s="20">
        <f>'30 styczeń'!H157</f>
        <v>5000</v>
      </c>
      <c r="F158" s="22"/>
      <c r="G158" s="22"/>
      <c r="H158" s="3">
        <f t="shared" si="2"/>
        <v>5000</v>
      </c>
    </row>
    <row r="159" spans="1:8" ht="12.75">
      <c r="A159" s="1"/>
      <c r="B159" s="1"/>
      <c r="C159" s="1" t="s">
        <v>31</v>
      </c>
      <c r="D159" s="2" t="s">
        <v>32</v>
      </c>
      <c r="E159" s="20">
        <f>'30 styczeń'!H158</f>
        <v>1600</v>
      </c>
      <c r="F159" s="22"/>
      <c r="G159" s="22"/>
      <c r="H159" s="3">
        <f t="shared" si="2"/>
        <v>1600</v>
      </c>
    </row>
    <row r="160" spans="1:8" ht="12.75">
      <c r="A160" s="1"/>
      <c r="B160" s="1"/>
      <c r="C160" s="1" t="s">
        <v>68</v>
      </c>
      <c r="D160" s="2" t="s">
        <v>69</v>
      </c>
      <c r="E160" s="20">
        <f>'30 styczeń'!H159</f>
        <v>350</v>
      </c>
      <c r="F160" s="22"/>
      <c r="G160" s="22"/>
      <c r="H160" s="3">
        <f t="shared" si="2"/>
        <v>350</v>
      </c>
    </row>
    <row r="161" spans="1:8" ht="12.75">
      <c r="A161" s="1"/>
      <c r="B161" s="1"/>
      <c r="C161" s="1" t="s">
        <v>14</v>
      </c>
      <c r="D161" s="2" t="s">
        <v>15</v>
      </c>
      <c r="E161" s="20">
        <f>'30 styczeń'!H160</f>
        <v>19000</v>
      </c>
      <c r="F161" s="22"/>
      <c r="G161" s="22"/>
      <c r="H161" s="3">
        <f t="shared" si="2"/>
        <v>19000</v>
      </c>
    </row>
    <row r="162" spans="1:8" ht="38.25">
      <c r="A162" s="1"/>
      <c r="B162" s="1"/>
      <c r="C162" s="1" t="s">
        <v>74</v>
      </c>
      <c r="D162" s="2" t="s">
        <v>75</v>
      </c>
      <c r="E162" s="20">
        <f>'30 styczeń'!H161</f>
        <v>1200</v>
      </c>
      <c r="F162" s="22"/>
      <c r="G162" s="22"/>
      <c r="H162" s="3">
        <f t="shared" si="2"/>
        <v>1200</v>
      </c>
    </row>
    <row r="163" spans="1:8" ht="12.75">
      <c r="A163" s="1"/>
      <c r="B163" s="1"/>
      <c r="C163" s="1" t="s">
        <v>80</v>
      </c>
      <c r="D163" s="2" t="s">
        <v>81</v>
      </c>
      <c r="E163" s="20">
        <f>'30 styczeń'!H162</f>
        <v>450</v>
      </c>
      <c r="F163" s="22"/>
      <c r="G163" s="22"/>
      <c r="H163" s="3">
        <f t="shared" si="2"/>
        <v>450</v>
      </c>
    </row>
    <row r="164" spans="1:8" ht="25.5">
      <c r="A164" s="1"/>
      <c r="B164" s="1"/>
      <c r="C164" s="1" t="s">
        <v>49</v>
      </c>
      <c r="D164" s="2" t="s">
        <v>50</v>
      </c>
      <c r="E164" s="20">
        <f>'30 styczeń'!H163</f>
        <v>10939</v>
      </c>
      <c r="F164" s="22"/>
      <c r="G164" s="22">
        <v>644</v>
      </c>
      <c r="H164" s="3">
        <f t="shared" si="2"/>
        <v>11583</v>
      </c>
    </row>
    <row r="165" spans="1:8" ht="12.75">
      <c r="A165" s="1"/>
      <c r="B165" s="1" t="s">
        <v>128</v>
      </c>
      <c r="C165" s="1"/>
      <c r="D165" s="2" t="s">
        <v>129</v>
      </c>
      <c r="E165" s="20">
        <f>'30 styczeń'!H164</f>
        <v>1375477</v>
      </c>
      <c r="F165" s="3">
        <f>SUM(F166:F183)</f>
        <v>6106</v>
      </c>
      <c r="G165" s="3">
        <f>SUM(G166:G183)</f>
        <v>5479</v>
      </c>
      <c r="H165" s="3">
        <f t="shared" si="2"/>
        <v>1374850</v>
      </c>
    </row>
    <row r="166" spans="1:8" ht="25.5">
      <c r="A166" s="1"/>
      <c r="B166" s="1"/>
      <c r="C166" s="1" t="s">
        <v>59</v>
      </c>
      <c r="D166" s="2" t="s">
        <v>60</v>
      </c>
      <c r="E166" s="20">
        <f>'30 styczeń'!H165</f>
        <v>82550</v>
      </c>
      <c r="F166" s="22"/>
      <c r="G166" s="22"/>
      <c r="H166" s="3">
        <f t="shared" si="2"/>
        <v>82550</v>
      </c>
    </row>
    <row r="167" spans="1:8" ht="25.5">
      <c r="A167" s="1"/>
      <c r="B167" s="1"/>
      <c r="C167" s="1" t="s">
        <v>39</v>
      </c>
      <c r="D167" s="2" t="s">
        <v>40</v>
      </c>
      <c r="E167" s="20">
        <f>'30 styczeń'!H166</f>
        <v>841167</v>
      </c>
      <c r="F167" s="25">
        <v>2000</v>
      </c>
      <c r="G167" s="25"/>
      <c r="H167" s="3">
        <f t="shared" si="2"/>
        <v>839167</v>
      </c>
    </row>
    <row r="168" spans="1:8" ht="12.75">
      <c r="A168" s="1"/>
      <c r="B168" s="1"/>
      <c r="C168" s="1" t="s">
        <v>41</v>
      </c>
      <c r="D168" s="2" t="s">
        <v>42</v>
      </c>
      <c r="E168" s="20">
        <f>'30 styczeń'!H167</f>
        <v>68620</v>
      </c>
      <c r="F168" s="25">
        <v>3517</v>
      </c>
      <c r="G168" s="25"/>
      <c r="H168" s="3">
        <f t="shared" si="2"/>
        <v>65103</v>
      </c>
    </row>
    <row r="169" spans="1:8" ht="25.5">
      <c r="A169" s="1"/>
      <c r="B169" s="1"/>
      <c r="C169" s="1" t="s">
        <v>43</v>
      </c>
      <c r="D169" s="2" t="s">
        <v>44</v>
      </c>
      <c r="E169" s="20">
        <f>'30 styczeń'!H168</f>
        <v>147727</v>
      </c>
      <c r="F169" s="25">
        <v>589</v>
      </c>
      <c r="G169" s="25"/>
      <c r="H169" s="3">
        <f t="shared" si="2"/>
        <v>147138</v>
      </c>
    </row>
    <row r="170" spans="1:8" ht="12.75">
      <c r="A170" s="1"/>
      <c r="B170" s="1"/>
      <c r="C170" s="1" t="s">
        <v>45</v>
      </c>
      <c r="D170" s="2" t="s">
        <v>46</v>
      </c>
      <c r="E170" s="20">
        <f>'30 styczeń'!H169</f>
        <v>24172</v>
      </c>
      <c r="F170" s="25"/>
      <c r="G170" s="25"/>
      <c r="H170" s="3">
        <f t="shared" si="2"/>
        <v>24172</v>
      </c>
    </row>
    <row r="171" spans="1:8" ht="12.75">
      <c r="A171" s="1"/>
      <c r="B171" s="1"/>
      <c r="C171" s="1" t="s">
        <v>63</v>
      </c>
      <c r="D171" s="2" t="s">
        <v>64</v>
      </c>
      <c r="E171" s="20">
        <f>'30 styczeń'!H170</f>
        <v>22000</v>
      </c>
      <c r="F171" s="25"/>
      <c r="G171" s="25"/>
      <c r="H171" s="3">
        <f t="shared" si="2"/>
        <v>22000</v>
      </c>
    </row>
    <row r="172" spans="1:8" ht="12.75">
      <c r="A172" s="1"/>
      <c r="B172" s="1"/>
      <c r="C172" s="1" t="s">
        <v>12</v>
      </c>
      <c r="D172" s="2" t="s">
        <v>65</v>
      </c>
      <c r="E172" s="20">
        <f>'30 styczeń'!H171</f>
        <v>72000</v>
      </c>
      <c r="F172" s="25"/>
      <c r="G172" s="25"/>
      <c r="H172" s="3">
        <f t="shared" si="2"/>
        <v>72000</v>
      </c>
    </row>
    <row r="173" spans="1:8" ht="12.75">
      <c r="A173" s="1"/>
      <c r="B173" s="1"/>
      <c r="C173" s="1" t="s">
        <v>31</v>
      </c>
      <c r="D173" s="2" t="s">
        <v>32</v>
      </c>
      <c r="E173" s="20">
        <f>'30 styczeń'!H172</f>
        <v>20000</v>
      </c>
      <c r="F173" s="25"/>
      <c r="G173" s="25"/>
      <c r="H173" s="3">
        <f t="shared" si="2"/>
        <v>20000</v>
      </c>
    </row>
    <row r="174" spans="1:8" ht="12.75">
      <c r="A174" s="1"/>
      <c r="B174" s="1"/>
      <c r="C174" s="1" t="s">
        <v>22</v>
      </c>
      <c r="D174" s="2" t="s">
        <v>23</v>
      </c>
      <c r="E174" s="20">
        <f>'30 styczeń'!H173</f>
        <v>0</v>
      </c>
      <c r="F174" s="25"/>
      <c r="G174" s="25"/>
      <c r="H174" s="3">
        <f t="shared" si="2"/>
        <v>0</v>
      </c>
    </row>
    <row r="175" spans="1:8" ht="12.75">
      <c r="A175" s="1"/>
      <c r="B175" s="1"/>
      <c r="C175" s="1" t="s">
        <v>68</v>
      </c>
      <c r="D175" s="2" t="s">
        <v>69</v>
      </c>
      <c r="E175" s="20">
        <f>'30 styczeń'!H174</f>
        <v>1100</v>
      </c>
      <c r="F175" s="25"/>
      <c r="G175" s="25"/>
      <c r="H175" s="3">
        <f t="shared" si="2"/>
        <v>1100</v>
      </c>
    </row>
    <row r="176" spans="1:8" ht="12.75">
      <c r="A176" s="1"/>
      <c r="B176" s="1"/>
      <c r="C176" s="1" t="s">
        <v>14</v>
      </c>
      <c r="D176" s="2" t="s">
        <v>15</v>
      </c>
      <c r="E176" s="20">
        <f>'30 styczeń'!H175</f>
        <v>24000</v>
      </c>
      <c r="F176" s="25"/>
      <c r="G176" s="25">
        <v>2684</v>
      </c>
      <c r="H176" s="3">
        <f t="shared" si="2"/>
        <v>26684</v>
      </c>
    </row>
    <row r="177" spans="1:8" ht="25.5">
      <c r="A177" s="1"/>
      <c r="B177" s="1"/>
      <c r="C177" s="1" t="s">
        <v>70</v>
      </c>
      <c r="D177" s="2" t="s">
        <v>71</v>
      </c>
      <c r="E177" s="20">
        <f>'30 styczeń'!H176</f>
        <v>4000</v>
      </c>
      <c r="F177" s="25"/>
      <c r="G177" s="25"/>
      <c r="H177" s="3">
        <f t="shared" si="2"/>
        <v>4000</v>
      </c>
    </row>
    <row r="178" spans="1:8" ht="38.25">
      <c r="A178" s="1"/>
      <c r="B178" s="1"/>
      <c r="C178" s="1" t="s">
        <v>74</v>
      </c>
      <c r="D178" s="2" t="s">
        <v>75</v>
      </c>
      <c r="E178" s="20">
        <f>'30 styczeń'!H177</f>
        <v>2900</v>
      </c>
      <c r="F178" s="25"/>
      <c r="G178" s="25"/>
      <c r="H178" s="3">
        <f t="shared" si="2"/>
        <v>2900</v>
      </c>
    </row>
    <row r="179" spans="1:8" ht="12.75">
      <c r="A179" s="1"/>
      <c r="B179" s="1"/>
      <c r="C179" s="1" t="s">
        <v>47</v>
      </c>
      <c r="D179" s="2" t="s">
        <v>48</v>
      </c>
      <c r="E179" s="20">
        <f>'30 styczeń'!H178</f>
        <v>1950</v>
      </c>
      <c r="F179" s="25"/>
      <c r="G179" s="25"/>
      <c r="H179" s="3">
        <f t="shared" si="2"/>
        <v>1950</v>
      </c>
    </row>
    <row r="180" spans="1:8" ht="12.75">
      <c r="A180" s="1"/>
      <c r="B180" s="1"/>
      <c r="C180" s="1" t="s">
        <v>80</v>
      </c>
      <c r="D180" s="2" t="s">
        <v>81</v>
      </c>
      <c r="E180" s="20">
        <f>'30 styczeń'!H179</f>
        <v>5100</v>
      </c>
      <c r="F180" s="25"/>
      <c r="G180" s="25"/>
      <c r="H180" s="3">
        <f t="shared" si="2"/>
        <v>5100</v>
      </c>
    </row>
    <row r="181" spans="1:8" ht="25.5">
      <c r="A181" s="1"/>
      <c r="B181" s="1"/>
      <c r="C181" s="1" t="s">
        <v>49</v>
      </c>
      <c r="D181" s="2" t="s">
        <v>50</v>
      </c>
      <c r="E181" s="20">
        <f>'30 styczeń'!H180</f>
        <v>55891</v>
      </c>
      <c r="F181" s="25"/>
      <c r="G181" s="25">
        <v>2604</v>
      </c>
      <c r="H181" s="3">
        <f t="shared" si="2"/>
        <v>58495</v>
      </c>
    </row>
    <row r="182" spans="1:8" ht="38.25">
      <c r="A182" s="1"/>
      <c r="B182" s="1"/>
      <c r="C182" s="1" t="s">
        <v>82</v>
      </c>
      <c r="D182" s="2" t="s">
        <v>83</v>
      </c>
      <c r="E182" s="20">
        <f>'30 styczeń'!H181</f>
        <v>1200</v>
      </c>
      <c r="F182" s="22"/>
      <c r="G182" s="22"/>
      <c r="H182" s="3">
        <f t="shared" si="2"/>
        <v>1200</v>
      </c>
    </row>
    <row r="183" spans="1:8" ht="25.5">
      <c r="A183" s="1"/>
      <c r="B183" s="1"/>
      <c r="C183" s="1" t="s">
        <v>84</v>
      </c>
      <c r="D183" s="2" t="s">
        <v>85</v>
      </c>
      <c r="E183" s="20">
        <f>'30 styczeń'!H182</f>
        <v>1100</v>
      </c>
      <c r="F183" s="22"/>
      <c r="G183" s="22">
        <v>191</v>
      </c>
      <c r="H183" s="3">
        <f t="shared" si="2"/>
        <v>1291</v>
      </c>
    </row>
    <row r="184" spans="1:8" ht="12.75">
      <c r="A184" s="1"/>
      <c r="B184" s="1" t="s">
        <v>130</v>
      </c>
      <c r="C184" s="1"/>
      <c r="D184" s="2" t="s">
        <v>131</v>
      </c>
      <c r="E184" s="20">
        <f>'30 styczeń'!H183</f>
        <v>377599</v>
      </c>
      <c r="F184" s="3">
        <f>SUM(F185:F196)</f>
        <v>159</v>
      </c>
      <c r="G184" s="3">
        <f>SUM(G185:G197)</f>
        <v>93</v>
      </c>
      <c r="H184" s="3">
        <f t="shared" si="2"/>
        <v>377533</v>
      </c>
    </row>
    <row r="185" spans="1:8" ht="25.5">
      <c r="A185" s="1"/>
      <c r="B185" s="1"/>
      <c r="C185" s="1" t="s">
        <v>59</v>
      </c>
      <c r="D185" s="2" t="s">
        <v>60</v>
      </c>
      <c r="E185" s="20">
        <f>'30 styczeń'!H184</f>
        <v>12</v>
      </c>
      <c r="F185" s="22"/>
      <c r="G185" s="22"/>
      <c r="H185" s="3">
        <f t="shared" si="2"/>
        <v>12</v>
      </c>
    </row>
    <row r="186" spans="1:8" ht="25.5">
      <c r="A186" s="1"/>
      <c r="B186" s="1"/>
      <c r="C186" s="1" t="s">
        <v>39</v>
      </c>
      <c r="D186" s="2" t="s">
        <v>40</v>
      </c>
      <c r="E186" s="20">
        <f>'30 styczeń'!H185</f>
        <v>50000</v>
      </c>
      <c r="F186" s="22"/>
      <c r="G186" s="22"/>
      <c r="H186" s="3">
        <f t="shared" si="2"/>
        <v>50000</v>
      </c>
    </row>
    <row r="187" spans="1:8" ht="12.75">
      <c r="A187" s="1"/>
      <c r="B187" s="1"/>
      <c r="C187" s="1" t="s">
        <v>41</v>
      </c>
      <c r="D187" s="2" t="s">
        <v>42</v>
      </c>
      <c r="E187" s="20">
        <f>'30 styczeń'!H186</f>
        <v>3320</v>
      </c>
      <c r="F187" s="22">
        <v>159</v>
      </c>
      <c r="G187" s="22"/>
      <c r="H187" s="3">
        <f t="shared" si="2"/>
        <v>3161</v>
      </c>
    </row>
    <row r="188" spans="1:8" ht="25.5">
      <c r="A188" s="1"/>
      <c r="B188" s="1"/>
      <c r="C188" s="1" t="s">
        <v>43</v>
      </c>
      <c r="D188" s="2" t="s">
        <v>44</v>
      </c>
      <c r="E188" s="20">
        <f>'30 styczeń'!H187</f>
        <v>9400</v>
      </c>
      <c r="F188" s="22"/>
      <c r="G188" s="22"/>
      <c r="H188" s="3">
        <f t="shared" si="2"/>
        <v>9400</v>
      </c>
    </row>
    <row r="189" spans="1:8" ht="12.75">
      <c r="A189" s="1"/>
      <c r="B189" s="1"/>
      <c r="C189" s="1" t="s">
        <v>45</v>
      </c>
      <c r="D189" s="2" t="s">
        <v>46</v>
      </c>
      <c r="E189" s="20">
        <f>'30 styczeń'!H188</f>
        <v>1310</v>
      </c>
      <c r="F189" s="22"/>
      <c r="G189" s="22"/>
      <c r="H189" s="3">
        <f t="shared" si="2"/>
        <v>1310</v>
      </c>
    </row>
    <row r="190" spans="1:8" ht="12.75">
      <c r="A190" s="1"/>
      <c r="B190" s="1"/>
      <c r="C190" s="1" t="s">
        <v>12</v>
      </c>
      <c r="D190" s="2" t="s">
        <v>65</v>
      </c>
      <c r="E190" s="20">
        <f>'30 styczeń'!H189</f>
        <v>50000</v>
      </c>
      <c r="F190" s="22"/>
      <c r="G190" s="22"/>
      <c r="H190" s="3">
        <f t="shared" si="2"/>
        <v>50000</v>
      </c>
    </row>
    <row r="191" spans="1:8" ht="12.75">
      <c r="A191" s="1"/>
      <c r="B191" s="1"/>
      <c r="C191" s="1" t="s">
        <v>68</v>
      </c>
      <c r="D191" s="2" t="s">
        <v>69</v>
      </c>
      <c r="E191" s="20">
        <f>'30 styczeń'!H190</f>
        <v>200</v>
      </c>
      <c r="F191" s="22"/>
      <c r="G191" s="22"/>
      <c r="H191" s="3">
        <f t="shared" si="2"/>
        <v>200</v>
      </c>
    </row>
    <row r="192" spans="1:8" ht="12.75">
      <c r="A192" s="1"/>
      <c r="B192" s="1"/>
      <c r="C192" s="1" t="s">
        <v>14</v>
      </c>
      <c r="D192" s="2" t="s">
        <v>15</v>
      </c>
      <c r="E192" s="20">
        <f>'30 styczeń'!H191</f>
        <v>260000</v>
      </c>
      <c r="F192" s="22"/>
      <c r="G192" s="22"/>
      <c r="H192" s="3">
        <f t="shared" si="2"/>
        <v>260000</v>
      </c>
    </row>
    <row r="193" spans="1:8" ht="38.25">
      <c r="A193" s="1"/>
      <c r="B193" s="1"/>
      <c r="C193" s="1" t="s">
        <v>72</v>
      </c>
      <c r="D193" s="2" t="s">
        <v>73</v>
      </c>
      <c r="E193" s="20">
        <f>'30 styczeń'!H192</f>
        <v>600</v>
      </c>
      <c r="F193" s="22"/>
      <c r="G193" s="22"/>
      <c r="H193" s="3">
        <f t="shared" si="2"/>
        <v>600</v>
      </c>
    </row>
    <row r="194" spans="1:8" ht="12.75">
      <c r="A194" s="1"/>
      <c r="B194" s="1"/>
      <c r="C194" s="1" t="s">
        <v>47</v>
      </c>
      <c r="D194" s="2" t="s">
        <v>132</v>
      </c>
      <c r="E194" s="20">
        <f>'30 styczeń'!H193</f>
        <v>250</v>
      </c>
      <c r="F194" s="22"/>
      <c r="G194" s="22"/>
      <c r="H194" s="3">
        <f t="shared" si="2"/>
        <v>250</v>
      </c>
    </row>
    <row r="195" spans="1:8" ht="12.75">
      <c r="A195" s="1"/>
      <c r="B195" s="1"/>
      <c r="C195" s="1" t="s">
        <v>80</v>
      </c>
      <c r="D195" s="2" t="s">
        <v>81</v>
      </c>
      <c r="E195" s="20">
        <f>'30 styczeń'!H194</f>
        <v>1600</v>
      </c>
      <c r="F195" s="22"/>
      <c r="G195" s="22"/>
      <c r="H195" s="3">
        <f t="shared" si="2"/>
        <v>1600</v>
      </c>
    </row>
    <row r="196" spans="1:8" ht="25.5">
      <c r="A196" s="1"/>
      <c r="B196" s="1"/>
      <c r="C196" s="1" t="s">
        <v>49</v>
      </c>
      <c r="D196" s="2" t="s">
        <v>50</v>
      </c>
      <c r="E196" s="20">
        <f>'30 styczeń'!H195</f>
        <v>907</v>
      </c>
      <c r="F196" s="22"/>
      <c r="G196" s="22">
        <v>93</v>
      </c>
      <c r="H196" s="3">
        <f t="shared" si="2"/>
        <v>1000</v>
      </c>
    </row>
    <row r="197" spans="1:8" ht="25.5">
      <c r="A197" s="1"/>
      <c r="B197" s="1"/>
      <c r="C197" s="1" t="s">
        <v>86</v>
      </c>
      <c r="D197" s="2" t="s">
        <v>87</v>
      </c>
      <c r="E197" s="20">
        <f>'30 styczeń'!H196</f>
        <v>0</v>
      </c>
      <c r="F197" s="22"/>
      <c r="G197" s="25"/>
      <c r="H197" s="3">
        <f t="shared" si="2"/>
        <v>0</v>
      </c>
    </row>
    <row r="198" spans="1:8" ht="25.5">
      <c r="A198" s="1"/>
      <c r="B198" s="1" t="s">
        <v>133</v>
      </c>
      <c r="C198" s="1"/>
      <c r="D198" s="2" t="s">
        <v>134</v>
      </c>
      <c r="E198" s="20">
        <f>'30 styczeń'!H197</f>
        <v>306757</v>
      </c>
      <c r="F198" s="3">
        <f>SUM(F199:F215)</f>
        <v>1401</v>
      </c>
      <c r="G198" s="3">
        <f>SUM(G199:G215)</f>
        <v>1467</v>
      </c>
      <c r="H198" s="3">
        <f t="shared" si="2"/>
        <v>306823</v>
      </c>
    </row>
    <row r="199" spans="1:8" ht="25.5">
      <c r="A199" s="1"/>
      <c r="B199" s="1"/>
      <c r="C199" s="1" t="s">
        <v>59</v>
      </c>
      <c r="D199" s="2" t="s">
        <v>60</v>
      </c>
      <c r="E199" s="20">
        <f>'30 styczeń'!H198</f>
        <v>24</v>
      </c>
      <c r="F199" s="22"/>
      <c r="G199" s="22"/>
      <c r="H199" s="3">
        <f t="shared" si="2"/>
        <v>24</v>
      </c>
    </row>
    <row r="200" spans="1:8" ht="25.5">
      <c r="A200" s="1"/>
      <c r="B200" s="1"/>
      <c r="C200" s="1" t="s">
        <v>39</v>
      </c>
      <c r="D200" s="2" t="s">
        <v>40</v>
      </c>
      <c r="E200" s="20">
        <f>'30 styczeń'!H199</f>
        <v>214500</v>
      </c>
      <c r="F200" s="22"/>
      <c r="G200" s="22"/>
      <c r="H200" s="3">
        <f t="shared" si="2"/>
        <v>214500</v>
      </c>
    </row>
    <row r="201" spans="1:8" ht="12.75">
      <c r="A201" s="1"/>
      <c r="B201" s="1"/>
      <c r="C201" s="1" t="s">
        <v>41</v>
      </c>
      <c r="D201" s="2" t="s">
        <v>42</v>
      </c>
      <c r="E201" s="20">
        <f>'30 styczeń'!H200</f>
        <v>16200</v>
      </c>
      <c r="F201" s="22">
        <v>545</v>
      </c>
      <c r="G201" s="22"/>
      <c r="H201" s="3">
        <f t="shared" si="2"/>
        <v>15655</v>
      </c>
    </row>
    <row r="202" spans="1:8" ht="25.5">
      <c r="A202" s="1"/>
      <c r="B202" s="1"/>
      <c r="C202" s="1" t="s">
        <v>43</v>
      </c>
      <c r="D202" s="2" t="s">
        <v>44</v>
      </c>
      <c r="E202" s="20">
        <f>'30 styczeń'!H201</f>
        <v>35000</v>
      </c>
      <c r="F202" s="22"/>
      <c r="G202" s="22"/>
      <c r="H202" s="3">
        <f t="shared" si="2"/>
        <v>35000</v>
      </c>
    </row>
    <row r="203" spans="1:8" ht="12.75">
      <c r="A203" s="1"/>
      <c r="B203" s="1"/>
      <c r="C203" s="1" t="s">
        <v>45</v>
      </c>
      <c r="D203" s="2" t="s">
        <v>46</v>
      </c>
      <c r="E203" s="20">
        <f>'30 styczeń'!H202</f>
        <v>5300</v>
      </c>
      <c r="F203" s="22"/>
      <c r="G203" s="22"/>
      <c r="H203" s="3">
        <f t="shared" si="2"/>
        <v>5300</v>
      </c>
    </row>
    <row r="204" spans="1:8" ht="12.75">
      <c r="A204" s="1"/>
      <c r="B204" s="1"/>
      <c r="C204" s="1" t="s">
        <v>12</v>
      </c>
      <c r="D204" s="2" t="s">
        <v>65</v>
      </c>
      <c r="E204" s="20">
        <f>'30 styczeń'!H203</f>
        <v>9000</v>
      </c>
      <c r="F204" s="22"/>
      <c r="G204" s="22"/>
      <c r="H204" s="3">
        <f t="shared" si="2"/>
        <v>9000</v>
      </c>
    </row>
    <row r="205" spans="1:8" ht="12.75">
      <c r="A205" s="1"/>
      <c r="B205" s="1"/>
      <c r="C205" s="1" t="s">
        <v>68</v>
      </c>
      <c r="D205" s="2" t="s">
        <v>69</v>
      </c>
      <c r="E205" s="20">
        <f>'30 styczeń'!H204</f>
        <v>600</v>
      </c>
      <c r="F205" s="22"/>
      <c r="G205" s="22"/>
      <c r="H205" s="3">
        <f t="shared" si="2"/>
        <v>600</v>
      </c>
    </row>
    <row r="206" spans="1:8" ht="12.75">
      <c r="A206" s="1"/>
      <c r="B206" s="1"/>
      <c r="C206" s="1" t="s">
        <v>14</v>
      </c>
      <c r="D206" s="2" t="s">
        <v>15</v>
      </c>
      <c r="E206" s="20">
        <f>'30 styczeń'!H205</f>
        <v>3500</v>
      </c>
      <c r="F206" s="22">
        <v>856</v>
      </c>
      <c r="G206" s="22"/>
      <c r="H206" s="3">
        <f t="shared" si="2"/>
        <v>2644</v>
      </c>
    </row>
    <row r="207" spans="1:8" ht="25.5">
      <c r="A207" s="1"/>
      <c r="B207" s="1"/>
      <c r="C207" s="1" t="s">
        <v>70</v>
      </c>
      <c r="D207" s="2" t="s">
        <v>71</v>
      </c>
      <c r="E207" s="20">
        <f>'30 styczeń'!H206</f>
        <v>2000</v>
      </c>
      <c r="F207" s="22"/>
      <c r="G207" s="22"/>
      <c r="H207" s="3">
        <f t="shared" si="2"/>
        <v>2000</v>
      </c>
    </row>
    <row r="208" spans="1:8" ht="38.25">
      <c r="A208" s="1"/>
      <c r="B208" s="1"/>
      <c r="C208" s="1" t="s">
        <v>72</v>
      </c>
      <c r="D208" s="2" t="s">
        <v>73</v>
      </c>
      <c r="E208" s="20">
        <f>'30 styczeń'!H207</f>
        <v>2100</v>
      </c>
      <c r="F208" s="22"/>
      <c r="G208" s="22"/>
      <c r="H208" s="3">
        <f t="shared" si="2"/>
        <v>2100</v>
      </c>
    </row>
    <row r="209" spans="1:8" ht="38.25">
      <c r="A209" s="1"/>
      <c r="B209" s="1"/>
      <c r="C209" s="1" t="s">
        <v>74</v>
      </c>
      <c r="D209" s="2" t="s">
        <v>75</v>
      </c>
      <c r="E209" s="20">
        <f>'30 styczeń'!H208</f>
        <v>3500</v>
      </c>
      <c r="F209" s="22"/>
      <c r="G209" s="22"/>
      <c r="H209" s="3">
        <f t="shared" si="2"/>
        <v>3500</v>
      </c>
    </row>
    <row r="210" spans="1:8" ht="12.75">
      <c r="A210" s="1"/>
      <c r="B210" s="1"/>
      <c r="C210" s="1" t="s">
        <v>47</v>
      </c>
      <c r="D210" s="2" t="s">
        <v>48</v>
      </c>
      <c r="E210" s="20">
        <f>'30 styczeń'!H209</f>
        <v>2700</v>
      </c>
      <c r="F210" s="22"/>
      <c r="G210" s="22"/>
      <c r="H210" s="3">
        <f t="shared" si="2"/>
        <v>2700</v>
      </c>
    </row>
    <row r="211" spans="1:8" ht="25.5">
      <c r="A211" s="1"/>
      <c r="B211" s="1"/>
      <c r="C211" s="1" t="s">
        <v>49</v>
      </c>
      <c r="D211" s="2" t="s">
        <v>50</v>
      </c>
      <c r="E211" s="20">
        <f>'30 styczeń'!H210</f>
        <v>4533</v>
      </c>
      <c r="F211" s="22"/>
      <c r="G211" s="22">
        <v>467</v>
      </c>
      <c r="H211" s="3">
        <f t="shared" si="2"/>
        <v>5000</v>
      </c>
    </row>
    <row r="212" spans="1:8" ht="38.25">
      <c r="A212" s="1"/>
      <c r="B212" s="1"/>
      <c r="C212" s="1" t="s">
        <v>51</v>
      </c>
      <c r="D212" s="2" t="s">
        <v>52</v>
      </c>
      <c r="E212" s="20">
        <f>'30 styczeń'!H211</f>
        <v>1500</v>
      </c>
      <c r="F212" s="22"/>
      <c r="G212" s="22">
        <v>1000</v>
      </c>
      <c r="H212" s="3">
        <f t="shared" si="2"/>
        <v>2500</v>
      </c>
    </row>
    <row r="213" spans="1:8" ht="38.25">
      <c r="A213" s="1"/>
      <c r="B213" s="1"/>
      <c r="C213" s="1" t="s">
        <v>82</v>
      </c>
      <c r="D213" s="2" t="s">
        <v>83</v>
      </c>
      <c r="E213" s="20">
        <f>'30 styczeń'!H212</f>
        <v>1300</v>
      </c>
      <c r="F213" s="22"/>
      <c r="G213" s="22"/>
      <c r="H213" s="3">
        <f t="shared" si="2"/>
        <v>1300</v>
      </c>
    </row>
    <row r="214" spans="1:8" ht="25.5">
      <c r="A214" s="1"/>
      <c r="B214" s="1"/>
      <c r="C214" s="1" t="s">
        <v>84</v>
      </c>
      <c r="D214" s="2" t="s">
        <v>85</v>
      </c>
      <c r="E214" s="20">
        <f>'30 styczeń'!H213</f>
        <v>5000</v>
      </c>
      <c r="F214" s="22"/>
      <c r="G214" s="22"/>
      <c r="H214" s="3">
        <f t="shared" si="2"/>
        <v>5000</v>
      </c>
    </row>
    <row r="215" spans="1:8" ht="25.5">
      <c r="A215" s="1"/>
      <c r="B215" s="1"/>
      <c r="C215" s="1" t="s">
        <v>86</v>
      </c>
      <c r="D215" s="2" t="s">
        <v>135</v>
      </c>
      <c r="E215" s="20">
        <f>'30 styczeń'!H214</f>
        <v>0</v>
      </c>
      <c r="F215" s="22"/>
      <c r="G215" s="22"/>
      <c r="H215" s="3">
        <f t="shared" si="2"/>
        <v>0</v>
      </c>
    </row>
    <row r="216" spans="1:8" ht="25.5">
      <c r="A216" s="1"/>
      <c r="B216" s="1" t="s">
        <v>136</v>
      </c>
      <c r="C216" s="1"/>
      <c r="D216" s="2" t="s">
        <v>137</v>
      </c>
      <c r="E216" s="20">
        <f>'30 styczeń'!H215</f>
        <v>29260</v>
      </c>
      <c r="F216" s="3">
        <f>SUM(F217:F218)</f>
        <v>0</v>
      </c>
      <c r="G216" s="3">
        <f>SUM(G217:G218)</f>
        <v>0</v>
      </c>
      <c r="H216" s="3">
        <f t="shared" si="2"/>
        <v>29260</v>
      </c>
    </row>
    <row r="217" spans="1:8" ht="12.75">
      <c r="A217" s="1"/>
      <c r="B217" s="1"/>
      <c r="C217" s="1" t="s">
        <v>14</v>
      </c>
      <c r="D217" s="2" t="s">
        <v>138</v>
      </c>
      <c r="E217" s="20">
        <f>'30 styczeń'!H216</f>
        <v>25430</v>
      </c>
      <c r="F217" s="22"/>
      <c r="G217" s="22"/>
      <c r="H217" s="3">
        <f t="shared" si="2"/>
        <v>25430</v>
      </c>
    </row>
    <row r="218" spans="1:8" ht="12.75">
      <c r="A218" s="1"/>
      <c r="B218" s="1"/>
      <c r="C218" s="1" t="s">
        <v>47</v>
      </c>
      <c r="D218" s="2" t="s">
        <v>48</v>
      </c>
      <c r="E218" s="20">
        <f>'30 styczeń'!H217</f>
        <v>3830</v>
      </c>
      <c r="F218" s="22"/>
      <c r="G218" s="22"/>
      <c r="H218" s="3">
        <f t="shared" si="2"/>
        <v>3830</v>
      </c>
    </row>
    <row r="219" spans="1:8" ht="12.75">
      <c r="A219" s="1"/>
      <c r="B219" s="1" t="s">
        <v>139</v>
      </c>
      <c r="C219" s="1"/>
      <c r="D219" s="2" t="s">
        <v>140</v>
      </c>
      <c r="E219" s="20">
        <f>'30 styczeń'!H218</f>
        <v>128105</v>
      </c>
      <c r="F219" s="3">
        <f>SUM(F220:F225)</f>
        <v>590</v>
      </c>
      <c r="G219" s="3">
        <f>SUM(G220:G225)</f>
        <v>467</v>
      </c>
      <c r="H219" s="3">
        <f t="shared" si="2"/>
        <v>127982</v>
      </c>
    </row>
    <row r="220" spans="1:8" ht="25.5">
      <c r="A220" s="1"/>
      <c r="B220" s="1"/>
      <c r="C220" s="1" t="s">
        <v>59</v>
      </c>
      <c r="D220" s="2" t="s">
        <v>60</v>
      </c>
      <c r="E220" s="20">
        <f>'30 styczeń'!H219</f>
        <v>60</v>
      </c>
      <c r="F220" s="22"/>
      <c r="G220" s="22"/>
      <c r="H220" s="3">
        <f aca="true" t="shared" si="3" ref="H220:H293">E220-F220+G220</f>
        <v>60</v>
      </c>
    </row>
    <row r="221" spans="1:8" ht="25.5">
      <c r="A221" s="1"/>
      <c r="B221" s="1"/>
      <c r="C221" s="1" t="s">
        <v>39</v>
      </c>
      <c r="D221" s="2" t="s">
        <v>40</v>
      </c>
      <c r="E221" s="20">
        <f>'30 styczeń'!H220</f>
        <v>97000</v>
      </c>
      <c r="F221" s="22"/>
      <c r="G221" s="22"/>
      <c r="H221" s="3">
        <f t="shared" si="3"/>
        <v>97000</v>
      </c>
    </row>
    <row r="222" spans="1:8" ht="12.75">
      <c r="A222" s="1"/>
      <c r="B222" s="1"/>
      <c r="C222" s="1" t="s">
        <v>41</v>
      </c>
      <c r="D222" s="2" t="s">
        <v>42</v>
      </c>
      <c r="E222" s="20">
        <f>'30 styczeń'!H221</f>
        <v>7812</v>
      </c>
      <c r="F222" s="22">
        <v>590</v>
      </c>
      <c r="G222" s="22"/>
      <c r="H222" s="3">
        <f t="shared" si="3"/>
        <v>7222</v>
      </c>
    </row>
    <row r="223" spans="1:8" ht="25.5">
      <c r="A223" s="1"/>
      <c r="B223" s="1"/>
      <c r="C223" s="1" t="s">
        <v>141</v>
      </c>
      <c r="D223" s="2" t="s">
        <v>44</v>
      </c>
      <c r="E223" s="20">
        <f>'30 styczeń'!H222</f>
        <v>16100</v>
      </c>
      <c r="F223" s="22"/>
      <c r="G223" s="22"/>
      <c r="H223" s="3">
        <f t="shared" si="3"/>
        <v>16100</v>
      </c>
    </row>
    <row r="224" spans="1:8" ht="12.75">
      <c r="A224" s="1"/>
      <c r="B224" s="1"/>
      <c r="C224" s="1" t="s">
        <v>45</v>
      </c>
      <c r="D224" s="2" t="s">
        <v>46</v>
      </c>
      <c r="E224" s="20">
        <f>'30 styczeń'!H223</f>
        <v>2600</v>
      </c>
      <c r="F224" s="22"/>
      <c r="G224" s="22"/>
      <c r="H224" s="3">
        <f t="shared" si="3"/>
        <v>2600</v>
      </c>
    </row>
    <row r="225" spans="1:8" ht="25.5">
      <c r="A225" s="1"/>
      <c r="B225" s="1"/>
      <c r="C225" s="1" t="s">
        <v>49</v>
      </c>
      <c r="D225" s="2" t="s">
        <v>50</v>
      </c>
      <c r="E225" s="20">
        <f>'30 styczeń'!H224</f>
        <v>4533</v>
      </c>
      <c r="F225" s="22"/>
      <c r="G225" s="22">
        <v>467</v>
      </c>
      <c r="H225" s="3">
        <f t="shared" si="3"/>
        <v>5000</v>
      </c>
    </row>
    <row r="226" spans="1:8" ht="12.75">
      <c r="A226" s="1"/>
      <c r="B226" s="1" t="s">
        <v>142</v>
      </c>
      <c r="C226" s="1"/>
      <c r="D226" s="2" t="s">
        <v>11</v>
      </c>
      <c r="E226" s="20">
        <f>'30 styczeń'!H225</f>
        <v>30377</v>
      </c>
      <c r="F226" s="3">
        <f>SUM(F227:F229)</f>
        <v>0</v>
      </c>
      <c r="G226" s="3">
        <f>SUM(G227:G229)</f>
        <v>3000</v>
      </c>
      <c r="H226" s="3">
        <f t="shared" si="3"/>
        <v>33377</v>
      </c>
    </row>
    <row r="227" spans="1:8" ht="25.5">
      <c r="A227" s="1"/>
      <c r="B227" s="1"/>
      <c r="C227" s="1" t="s">
        <v>55</v>
      </c>
      <c r="D227" s="2" t="s">
        <v>143</v>
      </c>
      <c r="E227" s="20">
        <f>'30 styczeń'!H226</f>
        <v>0</v>
      </c>
      <c r="F227" s="22"/>
      <c r="G227" s="22"/>
      <c r="H227" s="3">
        <f t="shared" si="3"/>
        <v>0</v>
      </c>
    </row>
    <row r="228" spans="1:8" ht="12.75">
      <c r="A228" s="1"/>
      <c r="B228" s="1"/>
      <c r="C228" s="1" t="s">
        <v>177</v>
      </c>
      <c r="D228" s="2" t="s">
        <v>178</v>
      </c>
      <c r="E228" s="20"/>
      <c r="F228" s="22"/>
      <c r="G228" s="25">
        <v>3000</v>
      </c>
      <c r="H228" s="3">
        <f t="shared" si="3"/>
        <v>3000</v>
      </c>
    </row>
    <row r="229" spans="1:8" ht="25.5">
      <c r="A229" s="1"/>
      <c r="B229" s="1"/>
      <c r="C229" s="1" t="s">
        <v>49</v>
      </c>
      <c r="D229" s="2" t="s">
        <v>50</v>
      </c>
      <c r="E229" s="20">
        <f>'30 styczeń'!H227</f>
        <v>30377</v>
      </c>
      <c r="F229" s="22"/>
      <c r="G229" s="22"/>
      <c r="H229" s="3">
        <f t="shared" si="3"/>
        <v>30377</v>
      </c>
    </row>
    <row r="230" spans="1:8" ht="12.75">
      <c r="A230" s="4" t="s">
        <v>144</v>
      </c>
      <c r="B230" s="1"/>
      <c r="C230" s="1"/>
      <c r="D230" s="5" t="s">
        <v>145</v>
      </c>
      <c r="E230" s="20">
        <f>'30 styczeń'!H228</f>
        <v>1064500</v>
      </c>
      <c r="F230" s="6">
        <f>SUM(F233)</f>
        <v>0</v>
      </c>
      <c r="G230" s="6">
        <f>SUM(G233)</f>
        <v>0</v>
      </c>
      <c r="H230" s="6">
        <f t="shared" si="3"/>
        <v>1064500</v>
      </c>
    </row>
    <row r="231" spans="1:8" ht="12.75">
      <c r="A231" s="4"/>
      <c r="B231" s="1" t="s">
        <v>217</v>
      </c>
      <c r="C231" s="1"/>
      <c r="D231" s="5" t="s">
        <v>218</v>
      </c>
      <c r="E231" s="20">
        <f>'30 styczeń'!H229</f>
        <v>1034000</v>
      </c>
      <c r="F231" s="6">
        <f>F232</f>
        <v>0</v>
      </c>
      <c r="G231" s="6">
        <f>G232</f>
        <v>0</v>
      </c>
      <c r="H231" s="6">
        <f t="shared" si="3"/>
        <v>1034000</v>
      </c>
    </row>
    <row r="232" spans="1:8" ht="25.5">
      <c r="A232" s="4"/>
      <c r="B232" s="1"/>
      <c r="C232" s="1" t="s">
        <v>4</v>
      </c>
      <c r="D232" s="2" t="s">
        <v>5</v>
      </c>
      <c r="E232" s="20">
        <f>'30 styczeń'!H230</f>
        <v>1034000</v>
      </c>
      <c r="F232" s="6"/>
      <c r="G232" s="6"/>
      <c r="H232" s="6">
        <f t="shared" si="3"/>
        <v>1034000</v>
      </c>
    </row>
    <row r="233" spans="1:8" ht="12.75">
      <c r="A233" s="1"/>
      <c r="B233" s="1" t="s">
        <v>146</v>
      </c>
      <c r="C233" s="1"/>
      <c r="D233" s="2" t="s">
        <v>147</v>
      </c>
      <c r="E233" s="20">
        <f>'30 styczeń'!H231</f>
        <v>30500</v>
      </c>
      <c r="F233" s="3">
        <f>SUM(F234:F237)</f>
        <v>0</v>
      </c>
      <c r="G233" s="3">
        <f>SUM(G234:G238)</f>
        <v>0</v>
      </c>
      <c r="H233" s="3">
        <f t="shared" si="3"/>
        <v>30500</v>
      </c>
    </row>
    <row r="234" spans="1:8" ht="12.75">
      <c r="A234" s="1"/>
      <c r="B234" s="1"/>
      <c r="C234" s="1" t="s">
        <v>63</v>
      </c>
      <c r="D234" s="2" t="s">
        <v>64</v>
      </c>
      <c r="E234" s="20">
        <f>'30 styczeń'!H232</f>
        <v>6600</v>
      </c>
      <c r="F234" s="22"/>
      <c r="G234" s="22"/>
      <c r="H234" s="3">
        <f t="shared" si="3"/>
        <v>6600</v>
      </c>
    </row>
    <row r="235" spans="1:8" ht="12.75">
      <c r="A235" s="1"/>
      <c r="B235" s="1"/>
      <c r="C235" s="1" t="s">
        <v>12</v>
      </c>
      <c r="D235" s="2" t="s">
        <v>65</v>
      </c>
      <c r="E235" s="20">
        <f>'30 styczeń'!H233</f>
        <v>2500</v>
      </c>
      <c r="F235" s="22"/>
      <c r="G235" s="22"/>
      <c r="H235" s="3">
        <f t="shared" si="3"/>
        <v>2500</v>
      </c>
    </row>
    <row r="236" spans="1:8" ht="12.75">
      <c r="A236" s="1"/>
      <c r="B236" s="1"/>
      <c r="C236" s="1" t="s">
        <v>14</v>
      </c>
      <c r="D236" s="2" t="s">
        <v>15</v>
      </c>
      <c r="E236" s="20">
        <f>'30 styczeń'!H234</f>
        <v>20900</v>
      </c>
      <c r="F236" s="22"/>
      <c r="G236" s="22"/>
      <c r="H236" s="3">
        <f t="shared" si="3"/>
        <v>20900</v>
      </c>
    </row>
    <row r="237" spans="1:8" ht="12.75">
      <c r="A237" s="1"/>
      <c r="B237" s="1"/>
      <c r="C237" s="1" t="s">
        <v>47</v>
      </c>
      <c r="D237" s="2" t="s">
        <v>48</v>
      </c>
      <c r="E237" s="20">
        <f>'30 styczeń'!H235</f>
        <v>500</v>
      </c>
      <c r="F237" s="22"/>
      <c r="G237" s="22"/>
      <c r="H237" s="3">
        <f t="shared" si="3"/>
        <v>500</v>
      </c>
    </row>
    <row r="238" spans="1:8" ht="25.5">
      <c r="A238" s="1"/>
      <c r="B238" s="1"/>
      <c r="C238" s="1" t="s">
        <v>33</v>
      </c>
      <c r="D238" s="2" t="s">
        <v>34</v>
      </c>
      <c r="E238" s="20">
        <f>'30 styczeń'!H236</f>
        <v>0</v>
      </c>
      <c r="F238" s="22"/>
      <c r="G238" s="25"/>
      <c r="H238" s="3">
        <f t="shared" si="3"/>
        <v>0</v>
      </c>
    </row>
    <row r="239" spans="1:8" ht="12.75">
      <c r="A239" s="4" t="s">
        <v>148</v>
      </c>
      <c r="B239" s="4"/>
      <c r="C239" s="4"/>
      <c r="D239" s="5" t="s">
        <v>149</v>
      </c>
      <c r="E239" s="20">
        <f>'30 styczeń'!H237</f>
        <v>2778069</v>
      </c>
      <c r="F239" s="6">
        <f>F240+F258+F260+F262+F264+F268+F285</f>
        <v>0</v>
      </c>
      <c r="G239" s="6">
        <f>G240+G258+G260+G262+G264+G268+G285</f>
        <v>0</v>
      </c>
      <c r="H239" s="6">
        <f t="shared" si="3"/>
        <v>2778069</v>
      </c>
    </row>
    <row r="240" spans="1:8" ht="51">
      <c r="A240" s="1"/>
      <c r="B240" s="1" t="s">
        <v>150</v>
      </c>
      <c r="C240" s="1"/>
      <c r="D240" s="2" t="s">
        <v>151</v>
      </c>
      <c r="E240" s="20">
        <f>'30 styczeń'!H238</f>
        <v>1740000</v>
      </c>
      <c r="F240" s="3">
        <f>SUM(F241:F256)</f>
        <v>0</v>
      </c>
      <c r="G240" s="3">
        <f>SUM(G241:G257)</f>
        <v>0</v>
      </c>
      <c r="H240" s="3">
        <f t="shared" si="3"/>
        <v>1740000</v>
      </c>
    </row>
    <row r="241" spans="1:8" ht="12.75">
      <c r="A241" s="1"/>
      <c r="B241" s="1"/>
      <c r="C241" s="1" t="s">
        <v>152</v>
      </c>
      <c r="D241" s="2" t="s">
        <v>153</v>
      </c>
      <c r="E241" s="20">
        <f>'30 styczeń'!H239</f>
        <v>1689500</v>
      </c>
      <c r="F241" s="25"/>
      <c r="G241" s="22"/>
      <c r="H241" s="3">
        <f t="shared" si="3"/>
        <v>1689500</v>
      </c>
    </row>
    <row r="242" spans="1:8" ht="25.5">
      <c r="A242" s="1"/>
      <c r="B242" s="1"/>
      <c r="C242" s="1" t="s">
        <v>39</v>
      </c>
      <c r="D242" s="2" t="s">
        <v>40</v>
      </c>
      <c r="E242" s="20">
        <f>'30 styczeń'!H240</f>
        <v>30000</v>
      </c>
      <c r="F242" s="22"/>
      <c r="G242" s="22"/>
      <c r="H242" s="3">
        <f t="shared" si="3"/>
        <v>30000</v>
      </c>
    </row>
    <row r="243" spans="1:8" ht="12.75">
      <c r="A243" s="1"/>
      <c r="B243" s="1"/>
      <c r="C243" s="1" t="s">
        <v>41</v>
      </c>
      <c r="D243" s="2" t="s">
        <v>42</v>
      </c>
      <c r="E243" s="20">
        <f>'30 styczeń'!H241</f>
        <v>2300</v>
      </c>
      <c r="F243" s="22"/>
      <c r="G243" s="22"/>
      <c r="H243" s="3">
        <f t="shared" si="3"/>
        <v>2300</v>
      </c>
    </row>
    <row r="244" spans="1:8" ht="25.5">
      <c r="A244" s="1"/>
      <c r="B244" s="1"/>
      <c r="C244" s="1" t="s">
        <v>43</v>
      </c>
      <c r="D244" s="2" t="s">
        <v>44</v>
      </c>
      <c r="E244" s="20">
        <f>'30 styczeń'!H242</f>
        <v>8250</v>
      </c>
      <c r="F244" s="22"/>
      <c r="G244" s="22"/>
      <c r="H244" s="3">
        <f t="shared" si="3"/>
        <v>8250</v>
      </c>
    </row>
    <row r="245" spans="1:8" ht="12.75">
      <c r="A245" s="1"/>
      <c r="B245" s="1"/>
      <c r="C245" s="1" t="s">
        <v>45</v>
      </c>
      <c r="D245" s="2" t="s">
        <v>46</v>
      </c>
      <c r="E245" s="20">
        <f>'30 styczeń'!H243</f>
        <v>815</v>
      </c>
      <c r="F245" s="22"/>
      <c r="G245" s="22"/>
      <c r="H245" s="3">
        <f t="shared" si="3"/>
        <v>815</v>
      </c>
    </row>
    <row r="246" spans="1:8" ht="12.75">
      <c r="A246" s="1"/>
      <c r="B246" s="1"/>
      <c r="C246" s="1" t="s">
        <v>63</v>
      </c>
      <c r="D246" s="2" t="s">
        <v>64</v>
      </c>
      <c r="E246" s="20">
        <f>'30 styczeń'!H244</f>
        <v>515</v>
      </c>
      <c r="F246" s="22"/>
      <c r="G246" s="22"/>
      <c r="H246" s="3">
        <f t="shared" si="3"/>
        <v>515</v>
      </c>
    </row>
    <row r="247" spans="1:8" ht="12.75">
      <c r="A247" s="1"/>
      <c r="B247" s="1"/>
      <c r="C247" s="1" t="s">
        <v>12</v>
      </c>
      <c r="D247" s="2" t="s">
        <v>65</v>
      </c>
      <c r="E247" s="20">
        <f>'30 styczeń'!H245</f>
        <v>2200</v>
      </c>
      <c r="F247" s="22"/>
      <c r="G247" s="25"/>
      <c r="H247" s="3">
        <f t="shared" si="3"/>
        <v>2200</v>
      </c>
    </row>
    <row r="248" spans="1:8" ht="12.75">
      <c r="A248" s="1"/>
      <c r="B248" s="1"/>
      <c r="C248" s="1" t="s">
        <v>68</v>
      </c>
      <c r="D248" s="2" t="s">
        <v>69</v>
      </c>
      <c r="E248" s="20">
        <f>'30 styczeń'!H246</f>
        <v>120</v>
      </c>
      <c r="F248" s="22"/>
      <c r="G248" s="22"/>
      <c r="H248" s="3">
        <f t="shared" si="3"/>
        <v>120</v>
      </c>
    </row>
    <row r="249" spans="1:8" ht="12.75">
      <c r="A249" s="1"/>
      <c r="B249" s="1"/>
      <c r="C249" s="1" t="s">
        <v>14</v>
      </c>
      <c r="D249" s="2" t="s">
        <v>15</v>
      </c>
      <c r="E249" s="20">
        <f>'30 styczeń'!H247</f>
        <v>1500</v>
      </c>
      <c r="F249" s="22"/>
      <c r="G249" s="22"/>
      <c r="H249" s="3">
        <f t="shared" si="3"/>
        <v>1500</v>
      </c>
    </row>
    <row r="250" spans="1:8" ht="38.25">
      <c r="A250" s="1"/>
      <c r="B250" s="1"/>
      <c r="C250" s="1" t="s">
        <v>72</v>
      </c>
      <c r="D250" s="2" t="s">
        <v>73</v>
      </c>
      <c r="E250" s="20">
        <f>'30 styczeń'!H248</f>
        <v>100</v>
      </c>
      <c r="F250" s="22"/>
      <c r="G250" s="22"/>
      <c r="H250" s="3">
        <f t="shared" si="3"/>
        <v>100</v>
      </c>
    </row>
    <row r="251" spans="1:8" ht="38.25">
      <c r="A251" s="1"/>
      <c r="B251" s="1"/>
      <c r="C251" s="1" t="s">
        <v>74</v>
      </c>
      <c r="D251" s="2" t="s">
        <v>75</v>
      </c>
      <c r="E251" s="20">
        <f>'30 styczeń'!H249</f>
        <v>1500</v>
      </c>
      <c r="F251" s="22"/>
      <c r="G251" s="22"/>
      <c r="H251" s="3">
        <f t="shared" si="3"/>
        <v>1500</v>
      </c>
    </row>
    <row r="252" spans="1:8" ht="12.75">
      <c r="A252" s="1"/>
      <c r="B252" s="1"/>
      <c r="C252" s="1" t="s">
        <v>47</v>
      </c>
      <c r="D252" s="2" t="s">
        <v>48</v>
      </c>
      <c r="E252" s="20">
        <f>'30 styczeń'!H250</f>
        <v>300</v>
      </c>
      <c r="F252" s="22"/>
      <c r="G252" s="22"/>
      <c r="H252" s="3">
        <f t="shared" si="3"/>
        <v>300</v>
      </c>
    </row>
    <row r="253" spans="1:8" ht="25.5">
      <c r="A253" s="1"/>
      <c r="B253" s="1"/>
      <c r="C253" s="1" t="s">
        <v>49</v>
      </c>
      <c r="D253" s="2" t="s">
        <v>50</v>
      </c>
      <c r="E253" s="20">
        <f>'30 styczeń'!H251</f>
        <v>1400</v>
      </c>
      <c r="F253" s="22"/>
      <c r="G253" s="22"/>
      <c r="H253" s="3">
        <f t="shared" si="3"/>
        <v>1400</v>
      </c>
    </row>
    <row r="254" spans="1:8" ht="38.25">
      <c r="A254" s="1"/>
      <c r="B254" s="1"/>
      <c r="C254" s="1" t="s">
        <v>51</v>
      </c>
      <c r="D254" s="2" t="s">
        <v>52</v>
      </c>
      <c r="E254" s="20">
        <f>'30 styczeń'!H252</f>
        <v>400</v>
      </c>
      <c r="F254" s="22"/>
      <c r="G254" s="22"/>
      <c r="H254" s="3">
        <f t="shared" si="3"/>
        <v>400</v>
      </c>
    </row>
    <row r="255" spans="1:8" ht="38.25">
      <c r="A255" s="1"/>
      <c r="B255" s="1"/>
      <c r="C255" s="1" t="s">
        <v>82</v>
      </c>
      <c r="D255" s="2" t="s">
        <v>83</v>
      </c>
      <c r="E255" s="20">
        <f>'30 styczeń'!H253</f>
        <v>300</v>
      </c>
      <c r="F255" s="22"/>
      <c r="G255" s="22"/>
      <c r="H255" s="3">
        <f t="shared" si="3"/>
        <v>300</v>
      </c>
    </row>
    <row r="256" spans="1:8" ht="25.5">
      <c r="A256" s="1"/>
      <c r="B256" s="1"/>
      <c r="C256" s="1" t="s">
        <v>84</v>
      </c>
      <c r="D256" s="2" t="s">
        <v>85</v>
      </c>
      <c r="E256" s="20">
        <f>'30 styczeń'!H254</f>
        <v>800</v>
      </c>
      <c r="F256" s="22"/>
      <c r="G256" s="22"/>
      <c r="H256" s="3">
        <f t="shared" si="3"/>
        <v>800</v>
      </c>
    </row>
    <row r="257" spans="1:8" ht="25.5">
      <c r="A257" s="1"/>
      <c r="B257" s="1"/>
      <c r="C257" s="1" t="s">
        <v>86</v>
      </c>
      <c r="D257" s="2" t="s">
        <v>231</v>
      </c>
      <c r="E257" s="20">
        <f>'30 styczeń'!H255</f>
        <v>0</v>
      </c>
      <c r="F257" s="22"/>
      <c r="G257" s="22"/>
      <c r="H257" s="3">
        <f t="shared" si="3"/>
        <v>0</v>
      </c>
    </row>
    <row r="258" spans="1:8" ht="63.75">
      <c r="A258" s="1"/>
      <c r="B258" s="1" t="s">
        <v>154</v>
      </c>
      <c r="C258" s="1"/>
      <c r="D258" s="2" t="s">
        <v>155</v>
      </c>
      <c r="E258" s="20">
        <f>'30 styczeń'!H256</f>
        <v>7100</v>
      </c>
      <c r="F258" s="3">
        <f>SUM(F259)</f>
        <v>0</v>
      </c>
      <c r="G258" s="3">
        <f>SUM(G259)</f>
        <v>0</v>
      </c>
      <c r="H258" s="3">
        <f t="shared" si="3"/>
        <v>7100</v>
      </c>
    </row>
    <row r="259" spans="1:8" ht="25.5">
      <c r="A259" s="1"/>
      <c r="B259" s="1"/>
      <c r="C259" s="1" t="s">
        <v>156</v>
      </c>
      <c r="D259" s="2" t="s">
        <v>157</v>
      </c>
      <c r="E259" s="20">
        <f>'30 styczeń'!H257</f>
        <v>7100</v>
      </c>
      <c r="F259" s="22"/>
      <c r="G259" s="22"/>
      <c r="H259" s="3">
        <f t="shared" si="3"/>
        <v>7100</v>
      </c>
    </row>
    <row r="260" spans="1:8" ht="38.25">
      <c r="A260" s="1"/>
      <c r="B260" s="1" t="s">
        <v>158</v>
      </c>
      <c r="C260" s="1"/>
      <c r="D260" s="2" t="s">
        <v>159</v>
      </c>
      <c r="E260" s="20">
        <f>'30 styczeń'!H258</f>
        <v>189700</v>
      </c>
      <c r="F260" s="3">
        <f>SUM(F261)</f>
        <v>0</v>
      </c>
      <c r="G260" s="3">
        <f>SUM(G261)</f>
        <v>0</v>
      </c>
      <c r="H260" s="3">
        <f t="shared" si="3"/>
        <v>189700</v>
      </c>
    </row>
    <row r="261" spans="1:8" ht="12.75">
      <c r="A261" s="1"/>
      <c r="B261" s="1"/>
      <c r="C261" s="1" t="s">
        <v>152</v>
      </c>
      <c r="D261" s="2" t="s">
        <v>153</v>
      </c>
      <c r="E261" s="20">
        <f>'30 styczeń'!H259</f>
        <v>189700</v>
      </c>
      <c r="F261" s="22"/>
      <c r="G261" s="25"/>
      <c r="H261" s="3">
        <f t="shared" si="3"/>
        <v>189700</v>
      </c>
    </row>
    <row r="262" spans="1:8" ht="12.75">
      <c r="A262" s="1"/>
      <c r="B262" s="1" t="s">
        <v>160</v>
      </c>
      <c r="C262" s="1"/>
      <c r="D262" s="2" t="s">
        <v>161</v>
      </c>
      <c r="E262" s="20">
        <f>'30 styczeń'!H260</f>
        <v>70000</v>
      </c>
      <c r="F262" s="3">
        <f>SUM(F263)</f>
        <v>0</v>
      </c>
      <c r="G262" s="3">
        <f>SUM(G263)</f>
        <v>0</v>
      </c>
      <c r="H262" s="3">
        <f t="shared" si="3"/>
        <v>70000</v>
      </c>
    </row>
    <row r="263" spans="1:8" ht="12.75">
      <c r="A263" s="1"/>
      <c r="B263" s="1"/>
      <c r="C263" s="1" t="s">
        <v>152</v>
      </c>
      <c r="D263" s="2" t="s">
        <v>153</v>
      </c>
      <c r="E263" s="20">
        <f>'30 styczeń'!H261</f>
        <v>70000</v>
      </c>
      <c r="F263" s="22"/>
      <c r="G263" s="22"/>
      <c r="H263" s="3">
        <f t="shared" si="3"/>
        <v>70000</v>
      </c>
    </row>
    <row r="264" spans="1:8" ht="25.5">
      <c r="A264" s="1"/>
      <c r="B264" s="1" t="s">
        <v>162</v>
      </c>
      <c r="C264" s="1"/>
      <c r="D264" s="2" t="s">
        <v>163</v>
      </c>
      <c r="E264" s="20">
        <f>'30 styczeń'!H262</f>
        <v>18750</v>
      </c>
      <c r="F264" s="3">
        <f>SUM(F265:F267)</f>
        <v>0</v>
      </c>
      <c r="G264" s="3">
        <f>SUM(G265:G267)</f>
        <v>0</v>
      </c>
      <c r="H264" s="3">
        <f t="shared" si="3"/>
        <v>18750</v>
      </c>
    </row>
    <row r="265" spans="1:8" ht="25.5">
      <c r="A265" s="1"/>
      <c r="B265" s="1"/>
      <c r="C265" s="1" t="s">
        <v>43</v>
      </c>
      <c r="D265" s="2" t="s">
        <v>164</v>
      </c>
      <c r="E265" s="20">
        <f>'30 styczeń'!H263</f>
        <v>2550</v>
      </c>
      <c r="F265" s="22"/>
      <c r="G265" s="22"/>
      <c r="H265" s="3">
        <f t="shared" si="3"/>
        <v>2550</v>
      </c>
    </row>
    <row r="266" spans="1:8" ht="12.75">
      <c r="A266" s="1"/>
      <c r="B266" s="1"/>
      <c r="C266" s="1" t="s">
        <v>45</v>
      </c>
      <c r="D266" s="2" t="s">
        <v>46</v>
      </c>
      <c r="E266" s="20">
        <f>'30 styczeń'!H264</f>
        <v>0</v>
      </c>
      <c r="F266" s="22"/>
      <c r="G266" s="22">
        <v>0</v>
      </c>
      <c r="H266" s="3">
        <f t="shared" si="3"/>
        <v>0</v>
      </c>
    </row>
    <row r="267" spans="1:8" ht="12.75">
      <c r="A267" s="1"/>
      <c r="B267" s="1"/>
      <c r="C267" s="1" t="s">
        <v>63</v>
      </c>
      <c r="D267" s="2" t="s">
        <v>64</v>
      </c>
      <c r="E267" s="20">
        <f>'30 styczeń'!H265</f>
        <v>16200</v>
      </c>
      <c r="F267" s="22"/>
      <c r="G267" s="25"/>
      <c r="H267" s="3">
        <f t="shared" si="3"/>
        <v>16200</v>
      </c>
    </row>
    <row r="268" spans="1:8" ht="12.75">
      <c r="A268" s="1"/>
      <c r="B268" s="1" t="s">
        <v>165</v>
      </c>
      <c r="C268" s="1"/>
      <c r="D268" s="2" t="s">
        <v>166</v>
      </c>
      <c r="E268" s="20">
        <f>'30 styczeń'!H266</f>
        <v>301240</v>
      </c>
      <c r="F268" s="3">
        <f>SUM(F269:F284)</f>
        <v>0</v>
      </c>
      <c r="G268" s="3">
        <f>SUM(G269:G284)</f>
        <v>0</v>
      </c>
      <c r="H268" s="3">
        <f t="shared" si="3"/>
        <v>301240</v>
      </c>
    </row>
    <row r="269" spans="1:8" ht="25.5">
      <c r="A269" s="1"/>
      <c r="B269" s="1"/>
      <c r="C269" s="1" t="s">
        <v>39</v>
      </c>
      <c r="D269" s="2" t="s">
        <v>40</v>
      </c>
      <c r="E269" s="20">
        <f>'30 styczeń'!H267</f>
        <v>215369</v>
      </c>
      <c r="F269" s="22"/>
      <c r="G269" s="22"/>
      <c r="H269" s="3">
        <f t="shared" si="3"/>
        <v>215369</v>
      </c>
    </row>
    <row r="270" spans="1:8" ht="12.75">
      <c r="A270" s="1"/>
      <c r="B270" s="1"/>
      <c r="C270" s="1" t="s">
        <v>41</v>
      </c>
      <c r="D270" s="2" t="s">
        <v>42</v>
      </c>
      <c r="E270" s="20">
        <f>'30 styczeń'!H268</f>
        <v>17481</v>
      </c>
      <c r="F270" s="22"/>
      <c r="G270" s="22">
        <v>0</v>
      </c>
      <c r="H270" s="3">
        <f t="shared" si="3"/>
        <v>17481</v>
      </c>
    </row>
    <row r="271" spans="1:8" ht="25.5">
      <c r="A271" s="1"/>
      <c r="B271" s="1"/>
      <c r="C271" s="1" t="s">
        <v>43</v>
      </c>
      <c r="D271" s="2" t="s">
        <v>44</v>
      </c>
      <c r="E271" s="20">
        <f>'30 styczeń'!H269</f>
        <v>36550</v>
      </c>
      <c r="F271" s="22"/>
      <c r="G271" s="22"/>
      <c r="H271" s="3">
        <f t="shared" si="3"/>
        <v>36550</v>
      </c>
    </row>
    <row r="272" spans="1:8" ht="12.75">
      <c r="A272" s="1"/>
      <c r="B272" s="1"/>
      <c r="C272" s="1" t="s">
        <v>45</v>
      </c>
      <c r="D272" s="2" t="s">
        <v>46</v>
      </c>
      <c r="E272" s="20">
        <f>'30 styczeń'!H270</f>
        <v>5600</v>
      </c>
      <c r="F272" s="22"/>
      <c r="G272" s="22"/>
      <c r="H272" s="3">
        <f t="shared" si="3"/>
        <v>5600</v>
      </c>
    </row>
    <row r="273" spans="1:8" ht="12.75">
      <c r="A273" s="1"/>
      <c r="B273" s="1"/>
      <c r="C273" s="1" t="s">
        <v>63</v>
      </c>
      <c r="D273" s="2" t="s">
        <v>64</v>
      </c>
      <c r="E273" s="20">
        <f>'30 styczeń'!H271</f>
        <v>500</v>
      </c>
      <c r="F273" s="22"/>
      <c r="G273" s="22"/>
      <c r="H273" s="3">
        <f t="shared" si="3"/>
        <v>500</v>
      </c>
    </row>
    <row r="274" spans="1:8" ht="12.75">
      <c r="A274" s="1"/>
      <c r="B274" s="1"/>
      <c r="C274" s="1" t="s">
        <v>12</v>
      </c>
      <c r="D274" s="2" t="s">
        <v>65</v>
      </c>
      <c r="E274" s="20">
        <f>'30 styczeń'!H272</f>
        <v>2580</v>
      </c>
      <c r="F274" s="22"/>
      <c r="G274" s="22"/>
      <c r="H274" s="3">
        <f t="shared" si="3"/>
        <v>2580</v>
      </c>
    </row>
    <row r="275" spans="1:8" ht="25.5">
      <c r="A275" s="1"/>
      <c r="B275" s="1"/>
      <c r="C275" s="1" t="s">
        <v>66</v>
      </c>
      <c r="D275" s="2" t="s">
        <v>167</v>
      </c>
      <c r="E275" s="20">
        <f>'30 styczeń'!H273</f>
        <v>500</v>
      </c>
      <c r="F275" s="22"/>
      <c r="G275" s="22"/>
      <c r="H275" s="3">
        <f t="shared" si="3"/>
        <v>500</v>
      </c>
    </row>
    <row r="276" spans="1:8" ht="12.75">
      <c r="A276" s="1"/>
      <c r="B276" s="1"/>
      <c r="C276" s="1" t="s">
        <v>68</v>
      </c>
      <c r="D276" s="2" t="s">
        <v>69</v>
      </c>
      <c r="E276" s="20">
        <f>'30 styczeń'!H274</f>
        <v>160</v>
      </c>
      <c r="F276" s="22"/>
      <c r="G276" s="22"/>
      <c r="H276" s="3">
        <f t="shared" si="3"/>
        <v>160</v>
      </c>
    </row>
    <row r="277" spans="1:8" ht="12.75">
      <c r="A277" s="1"/>
      <c r="B277" s="1"/>
      <c r="C277" s="1" t="s">
        <v>14</v>
      </c>
      <c r="D277" s="2" t="s">
        <v>15</v>
      </c>
      <c r="E277" s="20">
        <f>'30 styczeń'!H275</f>
        <v>9000</v>
      </c>
      <c r="F277" s="22"/>
      <c r="G277" s="22"/>
      <c r="H277" s="3">
        <f t="shared" si="3"/>
        <v>9000</v>
      </c>
    </row>
    <row r="278" spans="1:8" ht="38.25">
      <c r="A278" s="1"/>
      <c r="B278" s="1"/>
      <c r="C278" s="1" t="s">
        <v>72</v>
      </c>
      <c r="D278" s="2" t="s">
        <v>73</v>
      </c>
      <c r="E278" s="20">
        <f>'30 styczeń'!H276</f>
        <v>100</v>
      </c>
      <c r="F278" s="22"/>
      <c r="G278" s="22"/>
      <c r="H278" s="3">
        <f t="shared" si="3"/>
        <v>100</v>
      </c>
    </row>
    <row r="279" spans="1:8" ht="38.25">
      <c r="A279" s="1"/>
      <c r="B279" s="1"/>
      <c r="C279" s="1" t="s">
        <v>74</v>
      </c>
      <c r="D279" s="2" t="s">
        <v>75</v>
      </c>
      <c r="E279" s="20">
        <f>'30 styczeń'!H277</f>
        <v>2600</v>
      </c>
      <c r="F279" s="22"/>
      <c r="G279" s="22"/>
      <c r="H279" s="3">
        <f t="shared" si="3"/>
        <v>2600</v>
      </c>
    </row>
    <row r="280" spans="1:8" ht="12.75">
      <c r="A280" s="1"/>
      <c r="B280" s="1"/>
      <c r="C280" s="1" t="s">
        <v>47</v>
      </c>
      <c r="D280" s="2" t="s">
        <v>48</v>
      </c>
      <c r="E280" s="20">
        <f>'30 styczeń'!H278</f>
        <v>3300</v>
      </c>
      <c r="F280" s="22"/>
      <c r="G280" s="22"/>
      <c r="H280" s="3">
        <f t="shared" si="3"/>
        <v>3300</v>
      </c>
    </row>
    <row r="281" spans="1:8" ht="25.5">
      <c r="A281" s="1"/>
      <c r="B281" s="1"/>
      <c r="C281" s="1" t="s">
        <v>49</v>
      </c>
      <c r="D281" s="2" t="s">
        <v>50</v>
      </c>
      <c r="E281" s="20">
        <f>'30 styczeń'!H279</f>
        <v>6000</v>
      </c>
      <c r="F281" s="22"/>
      <c r="G281" s="22"/>
      <c r="H281" s="3">
        <f t="shared" si="3"/>
        <v>6000</v>
      </c>
    </row>
    <row r="282" spans="1:8" ht="38.25">
      <c r="A282" s="1"/>
      <c r="B282" s="1"/>
      <c r="C282" s="1" t="s">
        <v>51</v>
      </c>
      <c r="D282" s="2" t="s">
        <v>52</v>
      </c>
      <c r="E282" s="20">
        <f>'30 styczeń'!H280</f>
        <v>800</v>
      </c>
      <c r="F282" s="22"/>
      <c r="G282" s="22"/>
      <c r="H282" s="3">
        <f t="shared" si="3"/>
        <v>800</v>
      </c>
    </row>
    <row r="283" spans="1:8" ht="38.25">
      <c r="A283" s="1"/>
      <c r="B283" s="1"/>
      <c r="C283" s="1" t="s">
        <v>82</v>
      </c>
      <c r="D283" s="2" t="s">
        <v>83</v>
      </c>
      <c r="E283" s="20">
        <f>'30 styczeń'!H281</f>
        <v>300</v>
      </c>
      <c r="F283" s="22"/>
      <c r="G283" s="22"/>
      <c r="H283" s="3">
        <f t="shared" si="3"/>
        <v>300</v>
      </c>
    </row>
    <row r="284" spans="1:8" ht="25.5">
      <c r="A284" s="1"/>
      <c r="B284" s="1"/>
      <c r="C284" s="1" t="s">
        <v>84</v>
      </c>
      <c r="D284" s="2" t="s">
        <v>85</v>
      </c>
      <c r="E284" s="20">
        <f>'30 styczeń'!H282</f>
        <v>400</v>
      </c>
      <c r="F284" s="22"/>
      <c r="G284" s="22"/>
      <c r="H284" s="3">
        <f t="shared" si="3"/>
        <v>400</v>
      </c>
    </row>
    <row r="285" spans="1:8" ht="12.75">
      <c r="A285" s="1"/>
      <c r="B285" s="1" t="s">
        <v>168</v>
      </c>
      <c r="C285" s="1"/>
      <c r="D285" s="2" t="s">
        <v>11</v>
      </c>
      <c r="E285" s="20">
        <f>'30 styczeń'!H283</f>
        <v>451279</v>
      </c>
      <c r="F285" s="3">
        <f>SUM(F286:F295)</f>
        <v>0</v>
      </c>
      <c r="G285" s="3">
        <f>SUM(G286:G295)</f>
        <v>0</v>
      </c>
      <c r="H285" s="3">
        <f t="shared" si="3"/>
        <v>451279</v>
      </c>
    </row>
    <row r="286" spans="1:8" ht="12.75">
      <c r="A286" s="1"/>
      <c r="B286" s="1"/>
      <c r="C286" s="1" t="s">
        <v>152</v>
      </c>
      <c r="D286" s="2" t="s">
        <v>153</v>
      </c>
      <c r="E286" s="20">
        <f>'30 styczeń'!H284</f>
        <v>82000</v>
      </c>
      <c r="F286" s="22"/>
      <c r="G286" s="25"/>
      <c r="H286" s="3">
        <f t="shared" si="3"/>
        <v>82000</v>
      </c>
    </row>
    <row r="287" spans="1:8" ht="25.5">
      <c r="A287" s="1"/>
      <c r="B287" s="1"/>
      <c r="C287" s="1" t="s">
        <v>225</v>
      </c>
      <c r="D287" s="2" t="s">
        <v>202</v>
      </c>
      <c r="E287" s="20">
        <f>'30 styczeń'!H285</f>
        <v>69829</v>
      </c>
      <c r="F287" s="22"/>
      <c r="G287" s="25"/>
      <c r="H287" s="3">
        <f t="shared" si="3"/>
        <v>69829</v>
      </c>
    </row>
    <row r="288" spans="1:8" ht="25.5">
      <c r="A288" s="1"/>
      <c r="B288" s="1"/>
      <c r="C288" s="1" t="s">
        <v>226</v>
      </c>
      <c r="D288" s="2" t="s">
        <v>44</v>
      </c>
      <c r="E288" s="20">
        <f>'30 styczeń'!H286</f>
        <v>3732</v>
      </c>
      <c r="F288" s="22"/>
      <c r="G288" s="25"/>
      <c r="H288" s="3">
        <f t="shared" si="3"/>
        <v>3732</v>
      </c>
    </row>
    <row r="289" spans="1:8" ht="12.75">
      <c r="A289" s="1"/>
      <c r="B289" s="1"/>
      <c r="C289" s="1" t="s">
        <v>227</v>
      </c>
      <c r="D289" s="2" t="s">
        <v>46</v>
      </c>
      <c r="E289" s="20">
        <f>'30 styczeń'!H287</f>
        <v>582</v>
      </c>
      <c r="F289" s="22"/>
      <c r="G289" s="25"/>
      <c r="H289" s="3">
        <f t="shared" si="3"/>
        <v>582</v>
      </c>
    </row>
    <row r="290" spans="1:8" ht="12.75">
      <c r="A290" s="1"/>
      <c r="B290" s="1"/>
      <c r="C290" s="1" t="s">
        <v>228</v>
      </c>
      <c r="D290" s="2" t="s">
        <v>65</v>
      </c>
      <c r="E290" s="20">
        <f>'30 styczeń'!H288</f>
        <v>44738</v>
      </c>
      <c r="F290" s="22"/>
      <c r="G290" s="25"/>
      <c r="H290" s="3">
        <f t="shared" si="3"/>
        <v>44738</v>
      </c>
    </row>
    <row r="291" spans="1:8" ht="12.75">
      <c r="A291" s="1"/>
      <c r="B291" s="1"/>
      <c r="C291" s="1" t="s">
        <v>12</v>
      </c>
      <c r="D291" s="2" t="s">
        <v>65</v>
      </c>
      <c r="E291" s="20">
        <f>'30 styczeń'!H289</f>
        <v>0</v>
      </c>
      <c r="F291" s="22"/>
      <c r="G291" s="25"/>
      <c r="H291" s="3">
        <f t="shared" si="3"/>
        <v>0</v>
      </c>
    </row>
    <row r="292" spans="1:8" ht="12.75">
      <c r="A292" s="1"/>
      <c r="B292" s="1"/>
      <c r="C292" s="1" t="s">
        <v>229</v>
      </c>
      <c r="D292" s="2" t="s">
        <v>64</v>
      </c>
      <c r="E292" s="20">
        <f>'30 styczeń'!H290</f>
        <v>23698</v>
      </c>
      <c r="F292" s="22"/>
      <c r="G292" s="25"/>
      <c r="H292" s="3">
        <f t="shared" si="3"/>
        <v>23698</v>
      </c>
    </row>
    <row r="293" spans="1:8" ht="12.75">
      <c r="A293" s="1"/>
      <c r="B293" s="1"/>
      <c r="C293" s="1" t="s">
        <v>14</v>
      </c>
      <c r="D293" s="2" t="s">
        <v>15</v>
      </c>
      <c r="E293" s="20">
        <f>'30 styczeń'!H291</f>
        <v>3500</v>
      </c>
      <c r="F293" s="22"/>
      <c r="G293" s="22"/>
      <c r="H293" s="3">
        <f t="shared" si="3"/>
        <v>3500</v>
      </c>
    </row>
    <row r="294" spans="1:8" ht="12.75">
      <c r="A294" s="1"/>
      <c r="B294" s="1"/>
      <c r="C294" s="1" t="s">
        <v>219</v>
      </c>
      <c r="D294" s="2" t="s">
        <v>15</v>
      </c>
      <c r="E294" s="20">
        <f>'30 styczeń'!H292</f>
        <v>28000</v>
      </c>
      <c r="F294" s="3"/>
      <c r="G294" s="3"/>
      <c r="H294" s="3">
        <f>E294-F294+G294</f>
        <v>28000</v>
      </c>
    </row>
    <row r="295" spans="1:8" ht="38.25">
      <c r="A295" s="1"/>
      <c r="B295" s="1"/>
      <c r="C295" s="1" t="s">
        <v>169</v>
      </c>
      <c r="D295" s="2" t="s">
        <v>170</v>
      </c>
      <c r="E295" s="20">
        <f>'30 styczeń'!H293</f>
        <v>195200</v>
      </c>
      <c r="F295" s="25"/>
      <c r="G295" s="22"/>
      <c r="H295" s="3">
        <f aca="true" t="shared" si="4" ref="H295:H340">E295-F295+G295</f>
        <v>195200</v>
      </c>
    </row>
    <row r="296" spans="1:8" ht="25.5">
      <c r="A296" s="4" t="s">
        <v>171</v>
      </c>
      <c r="B296" s="4"/>
      <c r="C296" s="4"/>
      <c r="D296" s="5" t="s">
        <v>172</v>
      </c>
      <c r="E296" s="20">
        <f>'30 styczeń'!H294</f>
        <v>176500</v>
      </c>
      <c r="F296" s="6">
        <f>F297+F304+F307</f>
        <v>3342</v>
      </c>
      <c r="G296" s="6">
        <f>G297+G304+G307</f>
        <v>65646</v>
      </c>
      <c r="H296" s="6">
        <f t="shared" si="4"/>
        <v>238804</v>
      </c>
    </row>
    <row r="297" spans="1:8" ht="12.75">
      <c r="A297" s="4"/>
      <c r="B297" s="1" t="s">
        <v>173</v>
      </c>
      <c r="C297" s="4"/>
      <c r="D297" s="2" t="s">
        <v>174</v>
      </c>
      <c r="E297" s="20">
        <f>'30 styczeń'!H295</f>
        <v>165345</v>
      </c>
      <c r="F297" s="3">
        <f>SUM(F298:F303)</f>
        <v>342</v>
      </c>
      <c r="G297" s="3">
        <f>SUM(G298:G303)</f>
        <v>342</v>
      </c>
      <c r="H297" s="3">
        <f t="shared" si="4"/>
        <v>165345</v>
      </c>
    </row>
    <row r="298" spans="1:8" ht="25.5">
      <c r="A298" s="4"/>
      <c r="B298" s="4"/>
      <c r="C298" s="1" t="s">
        <v>59</v>
      </c>
      <c r="D298" s="2" t="s">
        <v>60</v>
      </c>
      <c r="E298" s="20">
        <f>'30 styczeń'!H296</f>
        <v>12500</v>
      </c>
      <c r="F298" s="22"/>
      <c r="G298" s="22"/>
      <c r="H298" s="3">
        <f t="shared" si="4"/>
        <v>12500</v>
      </c>
    </row>
    <row r="299" spans="1:8" ht="25.5">
      <c r="A299" s="4"/>
      <c r="B299" s="4"/>
      <c r="C299" s="1" t="s">
        <v>39</v>
      </c>
      <c r="D299" s="2" t="s">
        <v>40</v>
      </c>
      <c r="E299" s="20">
        <f>'30 styczeń'!H297</f>
        <v>113000</v>
      </c>
      <c r="F299" s="22"/>
      <c r="G299" s="22"/>
      <c r="H299" s="3">
        <f t="shared" si="4"/>
        <v>113000</v>
      </c>
    </row>
    <row r="300" spans="1:8" ht="12.75">
      <c r="A300" s="1"/>
      <c r="B300" s="1"/>
      <c r="C300" s="1" t="s">
        <v>41</v>
      </c>
      <c r="D300" s="2" t="s">
        <v>42</v>
      </c>
      <c r="E300" s="20">
        <f>'30 styczeń'!H298</f>
        <v>9000</v>
      </c>
      <c r="F300" s="22">
        <v>93</v>
      </c>
      <c r="G300" s="22"/>
      <c r="H300" s="3">
        <f t="shared" si="4"/>
        <v>8907</v>
      </c>
    </row>
    <row r="301" spans="1:8" ht="25.5">
      <c r="A301" s="1"/>
      <c r="B301" s="1"/>
      <c r="C301" s="1" t="s">
        <v>141</v>
      </c>
      <c r="D301" s="2" t="s">
        <v>44</v>
      </c>
      <c r="E301" s="20">
        <f>'30 styczeń'!H299</f>
        <v>20600</v>
      </c>
      <c r="F301" s="22">
        <v>249</v>
      </c>
      <c r="G301" s="22"/>
      <c r="H301" s="3">
        <f t="shared" si="4"/>
        <v>20351</v>
      </c>
    </row>
    <row r="302" spans="1:8" ht="12.75">
      <c r="A302" s="1"/>
      <c r="B302" s="1"/>
      <c r="C302" s="1" t="s">
        <v>45</v>
      </c>
      <c r="D302" s="2" t="s">
        <v>46</v>
      </c>
      <c r="E302" s="20">
        <f>'30 styczeń'!H300</f>
        <v>3400</v>
      </c>
      <c r="F302" s="22"/>
      <c r="G302" s="22"/>
      <c r="H302" s="3">
        <f t="shared" si="4"/>
        <v>3400</v>
      </c>
    </row>
    <row r="303" spans="1:8" ht="25.5">
      <c r="A303" s="1"/>
      <c r="B303" s="1"/>
      <c r="C303" s="1" t="s">
        <v>49</v>
      </c>
      <c r="D303" s="2" t="s">
        <v>50</v>
      </c>
      <c r="E303" s="20">
        <f>'30 styczeń'!H301</f>
        <v>6845</v>
      </c>
      <c r="F303" s="22"/>
      <c r="G303" s="22">
        <v>342</v>
      </c>
      <c r="H303" s="3">
        <f t="shared" si="4"/>
        <v>7187</v>
      </c>
    </row>
    <row r="304" spans="1:8" ht="12.75">
      <c r="A304" s="1"/>
      <c r="B304" s="1" t="s">
        <v>175</v>
      </c>
      <c r="C304" s="1"/>
      <c r="D304" s="2" t="s">
        <v>176</v>
      </c>
      <c r="E304" s="20">
        <f>'30 styczeń'!H302</f>
        <v>10000</v>
      </c>
      <c r="F304" s="3">
        <f>SUM(F305:F306)</f>
        <v>3000</v>
      </c>
      <c r="G304" s="3">
        <f>SUM(G305:G306)</f>
        <v>65304</v>
      </c>
      <c r="H304" s="3">
        <f t="shared" si="4"/>
        <v>72304</v>
      </c>
    </row>
    <row r="305" spans="1:8" ht="12.75">
      <c r="A305" s="1"/>
      <c r="B305" s="1"/>
      <c r="C305" s="1" t="s">
        <v>177</v>
      </c>
      <c r="D305" s="2" t="s">
        <v>178</v>
      </c>
      <c r="E305" s="20">
        <f>'30 styczeń'!H303</f>
        <v>10000</v>
      </c>
      <c r="F305" s="25">
        <v>3000</v>
      </c>
      <c r="G305" s="25">
        <v>65304</v>
      </c>
      <c r="H305" s="3">
        <f t="shared" si="4"/>
        <v>72304</v>
      </c>
    </row>
    <row r="306" spans="1:8" ht="12.75">
      <c r="A306" s="1"/>
      <c r="B306" s="1"/>
      <c r="C306" s="1" t="s">
        <v>179</v>
      </c>
      <c r="D306" s="2" t="s">
        <v>180</v>
      </c>
      <c r="E306" s="20">
        <f>'30 styczeń'!H304</f>
        <v>0</v>
      </c>
      <c r="F306" s="22"/>
      <c r="G306" s="22"/>
      <c r="H306" s="3">
        <f t="shared" si="4"/>
        <v>0</v>
      </c>
    </row>
    <row r="307" spans="1:8" ht="25.5">
      <c r="A307" s="1"/>
      <c r="B307" s="1" t="s">
        <v>181</v>
      </c>
      <c r="C307" s="1"/>
      <c r="D307" s="2" t="s">
        <v>137</v>
      </c>
      <c r="E307" s="20">
        <f>'30 styczeń'!H305</f>
        <v>1155</v>
      </c>
      <c r="F307" s="3">
        <f>SUM(F308:F309)</f>
        <v>0</v>
      </c>
      <c r="G307" s="3">
        <f>SUM(G308:G309)</f>
        <v>0</v>
      </c>
      <c r="H307" s="3">
        <f t="shared" si="4"/>
        <v>1155</v>
      </c>
    </row>
    <row r="308" spans="1:8" ht="12.75">
      <c r="A308" s="1"/>
      <c r="B308" s="1"/>
      <c r="C308" s="1" t="s">
        <v>14</v>
      </c>
      <c r="D308" s="2" t="s">
        <v>15</v>
      </c>
      <c r="E308" s="20">
        <f>'30 styczeń'!H306</f>
        <v>1155</v>
      </c>
      <c r="F308" s="22"/>
      <c r="G308" s="22"/>
      <c r="H308" s="3">
        <f t="shared" si="4"/>
        <v>1155</v>
      </c>
    </row>
    <row r="309" spans="1:8" ht="12.75">
      <c r="A309" s="1"/>
      <c r="B309" s="1"/>
      <c r="C309" s="1" t="s">
        <v>47</v>
      </c>
      <c r="D309" s="2" t="s">
        <v>48</v>
      </c>
      <c r="E309" s="20">
        <f>'30 styczeń'!H307</f>
        <v>0</v>
      </c>
      <c r="F309" s="22"/>
      <c r="G309" s="22"/>
      <c r="H309" s="3">
        <f t="shared" si="4"/>
        <v>0</v>
      </c>
    </row>
    <row r="310" spans="1:8" ht="25.5">
      <c r="A310" s="4" t="s">
        <v>182</v>
      </c>
      <c r="B310" s="4"/>
      <c r="C310" s="4"/>
      <c r="D310" s="5" t="s">
        <v>183</v>
      </c>
      <c r="E310" s="20">
        <f>'30 styczeń'!H308</f>
        <v>353301</v>
      </c>
      <c r="F310" s="6">
        <f>F311+F313+F315+F319+F321</f>
        <v>0</v>
      </c>
      <c r="G310" s="6">
        <f>G311+G313+G315+G319+G321</f>
        <v>0</v>
      </c>
      <c r="H310" s="6">
        <f t="shared" si="4"/>
        <v>353301</v>
      </c>
    </row>
    <row r="311" spans="1:8" ht="12.75">
      <c r="A311" s="1"/>
      <c r="B311" s="1" t="s">
        <v>184</v>
      </c>
      <c r="C311" s="1"/>
      <c r="D311" s="2" t="s">
        <v>185</v>
      </c>
      <c r="E311" s="20">
        <f>'30 styczeń'!H309</f>
        <v>34000</v>
      </c>
      <c r="F311" s="3">
        <f>SUM(F312)</f>
        <v>0</v>
      </c>
      <c r="G311" s="3">
        <f>SUM(G312)</f>
        <v>0</v>
      </c>
      <c r="H311" s="3">
        <f t="shared" si="4"/>
        <v>34000</v>
      </c>
    </row>
    <row r="312" spans="1:8" ht="12.75">
      <c r="A312" s="1"/>
      <c r="B312" s="1"/>
      <c r="C312" s="1" t="s">
        <v>14</v>
      </c>
      <c r="D312" s="2" t="s">
        <v>15</v>
      </c>
      <c r="E312" s="20">
        <f>'30 styczeń'!H310</f>
        <v>34000</v>
      </c>
      <c r="F312" s="22"/>
      <c r="G312" s="22"/>
      <c r="H312" s="3">
        <f t="shared" si="4"/>
        <v>34000</v>
      </c>
    </row>
    <row r="313" spans="1:8" ht="25.5">
      <c r="A313" s="1"/>
      <c r="B313" s="1" t="s">
        <v>186</v>
      </c>
      <c r="C313" s="1"/>
      <c r="D313" s="2" t="s">
        <v>187</v>
      </c>
      <c r="E313" s="20">
        <f>'30 styczeń'!H311</f>
        <v>22000</v>
      </c>
      <c r="F313" s="3">
        <f>SUM(F314)</f>
        <v>0</v>
      </c>
      <c r="G313" s="3">
        <f>SUM(G314)</f>
        <v>0</v>
      </c>
      <c r="H313" s="3">
        <f t="shared" si="4"/>
        <v>22000</v>
      </c>
    </row>
    <row r="314" spans="1:8" ht="12.75">
      <c r="A314" s="1"/>
      <c r="B314" s="1"/>
      <c r="C314" s="1" t="s">
        <v>14</v>
      </c>
      <c r="D314" s="2" t="s">
        <v>15</v>
      </c>
      <c r="E314" s="20">
        <f>'30 styczeń'!H312</f>
        <v>22000</v>
      </c>
      <c r="F314" s="22"/>
      <c r="G314" s="22"/>
      <c r="H314" s="3">
        <f t="shared" si="4"/>
        <v>22000</v>
      </c>
    </row>
    <row r="315" spans="1:8" ht="12.75">
      <c r="A315" s="1"/>
      <c r="B315" s="1" t="s">
        <v>188</v>
      </c>
      <c r="C315" s="1"/>
      <c r="D315" s="2" t="s">
        <v>189</v>
      </c>
      <c r="E315" s="20">
        <f>'30 styczeń'!H313</f>
        <v>200000</v>
      </c>
      <c r="F315" s="3">
        <f>SUM(F316:F318)</f>
        <v>0</v>
      </c>
      <c r="G315" s="3">
        <f>SUM(G316:G318)</f>
        <v>0</v>
      </c>
      <c r="H315" s="3">
        <f t="shared" si="4"/>
        <v>200000</v>
      </c>
    </row>
    <row r="316" spans="1:8" ht="12.75">
      <c r="A316" s="1"/>
      <c r="B316" s="1"/>
      <c r="C316" s="1" t="s">
        <v>12</v>
      </c>
      <c r="D316" s="2" t="s">
        <v>65</v>
      </c>
      <c r="E316" s="20">
        <f>'30 styczeń'!H314</f>
        <v>0</v>
      </c>
      <c r="F316" s="22"/>
      <c r="G316" s="22"/>
      <c r="H316" s="3">
        <f t="shared" si="4"/>
        <v>0</v>
      </c>
    </row>
    <row r="317" spans="1:8" ht="12.75">
      <c r="A317" s="1"/>
      <c r="B317" s="1"/>
      <c r="C317" s="1" t="s">
        <v>31</v>
      </c>
      <c r="D317" s="2" t="s">
        <v>32</v>
      </c>
      <c r="E317" s="20">
        <f>'30 styczeń'!H315</f>
        <v>150000</v>
      </c>
      <c r="F317" s="22"/>
      <c r="G317" s="22"/>
      <c r="H317" s="3">
        <f t="shared" si="4"/>
        <v>150000</v>
      </c>
    </row>
    <row r="318" spans="1:8" ht="12.75">
      <c r="A318" s="1"/>
      <c r="B318" s="1"/>
      <c r="C318" s="1" t="s">
        <v>14</v>
      </c>
      <c r="D318" s="2" t="s">
        <v>15</v>
      </c>
      <c r="E318" s="20">
        <f>'30 styczeń'!H316</f>
        <v>50000</v>
      </c>
      <c r="F318" s="22"/>
      <c r="G318" s="22"/>
      <c r="H318" s="3">
        <f t="shared" si="4"/>
        <v>50000</v>
      </c>
    </row>
    <row r="319" spans="1:8" ht="12.75">
      <c r="A319" s="1"/>
      <c r="B319" s="1" t="s">
        <v>190</v>
      </c>
      <c r="C319" s="1"/>
      <c r="D319" s="2" t="s">
        <v>191</v>
      </c>
      <c r="E319" s="20">
        <f>'30 styczeń'!H317</f>
        <v>70301</v>
      </c>
      <c r="F319" s="3">
        <f>SUM(F320)</f>
        <v>0</v>
      </c>
      <c r="G319" s="3">
        <f>SUM(G320)</f>
        <v>0</v>
      </c>
      <c r="H319" s="3">
        <f t="shared" si="4"/>
        <v>70301</v>
      </c>
    </row>
    <row r="320" spans="1:8" ht="25.5">
      <c r="A320" s="1"/>
      <c r="B320" s="1"/>
      <c r="C320" s="1" t="s">
        <v>192</v>
      </c>
      <c r="D320" s="2" t="s">
        <v>193</v>
      </c>
      <c r="E320" s="20">
        <f>'30 styczeń'!H318</f>
        <v>70301</v>
      </c>
      <c r="F320" s="22"/>
      <c r="G320" s="22"/>
      <c r="H320" s="3">
        <f t="shared" si="4"/>
        <v>70301</v>
      </c>
    </row>
    <row r="321" spans="1:8" ht="12.75">
      <c r="A321" s="1"/>
      <c r="B321" s="1" t="s">
        <v>194</v>
      </c>
      <c r="C321" s="1"/>
      <c r="D321" s="2" t="s">
        <v>11</v>
      </c>
      <c r="E321" s="20">
        <f>'30 styczeń'!H319</f>
        <v>27000</v>
      </c>
      <c r="F321" s="3">
        <f>SUM(F322:F324)</f>
        <v>0</v>
      </c>
      <c r="G321" s="3">
        <f>SUM(G322:G324)</f>
        <v>0</v>
      </c>
      <c r="H321" s="3">
        <f t="shared" si="4"/>
        <v>27000</v>
      </c>
    </row>
    <row r="322" spans="1:8" ht="12.75">
      <c r="A322" s="1"/>
      <c r="B322" s="1"/>
      <c r="C322" s="1" t="s">
        <v>12</v>
      </c>
      <c r="D322" s="2" t="s">
        <v>65</v>
      </c>
      <c r="E322" s="20">
        <f>'30 styczeń'!H320</f>
        <v>2000</v>
      </c>
      <c r="F322" s="22"/>
      <c r="G322" s="22"/>
      <c r="H322" s="3">
        <f t="shared" si="4"/>
        <v>2000</v>
      </c>
    </row>
    <row r="323" spans="1:8" ht="12.75">
      <c r="A323" s="1"/>
      <c r="B323" s="1"/>
      <c r="C323" s="1" t="s">
        <v>14</v>
      </c>
      <c r="D323" s="2" t="s">
        <v>15</v>
      </c>
      <c r="E323" s="20">
        <f>'30 styczeń'!H321</f>
        <v>0</v>
      </c>
      <c r="F323" s="22"/>
      <c r="G323" s="22"/>
      <c r="H323" s="3">
        <f t="shared" si="4"/>
        <v>0</v>
      </c>
    </row>
    <row r="324" spans="1:8" ht="12.75">
      <c r="A324" s="1"/>
      <c r="B324" s="1"/>
      <c r="C324" s="1" t="s">
        <v>195</v>
      </c>
      <c r="D324" s="2" t="s">
        <v>196</v>
      </c>
      <c r="E324" s="20">
        <f>'30 styczeń'!H322</f>
        <v>25000</v>
      </c>
      <c r="F324" s="22"/>
      <c r="G324" s="22"/>
      <c r="H324" s="3">
        <f t="shared" si="4"/>
        <v>25000</v>
      </c>
    </row>
    <row r="325" spans="1:8" ht="25.5">
      <c r="A325" s="4" t="s">
        <v>197</v>
      </c>
      <c r="B325" s="4"/>
      <c r="C325" s="4"/>
      <c r="D325" s="5" t="s">
        <v>198</v>
      </c>
      <c r="E325" s="20">
        <f>'30 styczeń'!H323</f>
        <v>303505</v>
      </c>
      <c r="F325" s="6">
        <f>F326+F331</f>
        <v>0</v>
      </c>
      <c r="G325" s="6">
        <f>G326+G331</f>
        <v>0</v>
      </c>
      <c r="H325" s="6">
        <f t="shared" si="4"/>
        <v>303505</v>
      </c>
    </row>
    <row r="326" spans="1:8" ht="25.5">
      <c r="A326" s="1"/>
      <c r="B326" s="1" t="s">
        <v>199</v>
      </c>
      <c r="C326" s="1"/>
      <c r="D326" s="2" t="s">
        <v>200</v>
      </c>
      <c r="E326" s="20">
        <f>'30 styczeń'!H324</f>
        <v>187905</v>
      </c>
      <c r="F326" s="3">
        <f>SUM(F327:F329)</f>
        <v>0</v>
      </c>
      <c r="G326" s="3">
        <f>SUM(G327:G330)</f>
        <v>0</v>
      </c>
      <c r="H326" s="3">
        <f t="shared" si="4"/>
        <v>187905</v>
      </c>
    </row>
    <row r="327" spans="1:8" ht="25.5">
      <c r="A327" s="1"/>
      <c r="B327" s="1"/>
      <c r="C327" s="1" t="s">
        <v>201</v>
      </c>
      <c r="D327" s="2" t="s">
        <v>202</v>
      </c>
      <c r="E327" s="20">
        <f>'30 styczeń'!H325</f>
        <v>185805</v>
      </c>
      <c r="F327" s="22"/>
      <c r="G327" s="22"/>
      <c r="H327" s="3">
        <f t="shared" si="4"/>
        <v>185805</v>
      </c>
    </row>
    <row r="328" spans="1:8" ht="12.75">
      <c r="A328" s="7"/>
      <c r="B328" s="7"/>
      <c r="C328" s="7" t="s">
        <v>12</v>
      </c>
      <c r="D328" s="9" t="s">
        <v>65</v>
      </c>
      <c r="E328" s="20">
        <f>'30 styczeń'!H326</f>
        <v>0</v>
      </c>
      <c r="F328" s="25"/>
      <c r="G328" s="25"/>
      <c r="H328" s="3">
        <f t="shared" si="4"/>
        <v>0</v>
      </c>
    </row>
    <row r="329" spans="1:8" ht="12.75">
      <c r="A329" s="7"/>
      <c r="B329" s="7"/>
      <c r="C329" s="7" t="s">
        <v>31</v>
      </c>
      <c r="D329" s="9" t="s">
        <v>32</v>
      </c>
      <c r="E329" s="20">
        <f>'30 styczeń'!H327</f>
        <v>2100</v>
      </c>
      <c r="F329" s="25"/>
      <c r="G329" s="25"/>
      <c r="H329" s="3">
        <f t="shared" si="4"/>
        <v>2100</v>
      </c>
    </row>
    <row r="330" spans="1:8" ht="12.75">
      <c r="A330" s="7"/>
      <c r="B330" s="7"/>
      <c r="C330" s="7" t="s">
        <v>14</v>
      </c>
      <c r="D330" s="9" t="s">
        <v>15</v>
      </c>
      <c r="E330" s="20">
        <f>'30 styczeń'!H328</f>
        <v>0</v>
      </c>
      <c r="F330" s="38"/>
      <c r="G330" s="38"/>
      <c r="H330" s="3">
        <f t="shared" si="4"/>
        <v>0</v>
      </c>
    </row>
    <row r="331" spans="1:8" ht="12.75">
      <c r="A331" s="7"/>
      <c r="B331" s="7" t="s">
        <v>203</v>
      </c>
      <c r="C331" s="7"/>
      <c r="D331" s="9" t="s">
        <v>230</v>
      </c>
      <c r="E331" s="20">
        <f>'30 styczeń'!H329</f>
        <v>115600</v>
      </c>
      <c r="F331" s="8">
        <f>SUM(F332:F333)</f>
        <v>0</v>
      </c>
      <c r="G331" s="8">
        <f>SUM(G332:G333)</f>
        <v>0</v>
      </c>
      <c r="H331" s="3">
        <f t="shared" si="4"/>
        <v>115600</v>
      </c>
    </row>
    <row r="332" spans="1:8" ht="25.5">
      <c r="A332" s="7"/>
      <c r="B332" s="7"/>
      <c r="C332" s="7" t="s">
        <v>201</v>
      </c>
      <c r="D332" s="9" t="s">
        <v>202</v>
      </c>
      <c r="E332" s="20">
        <f>'30 styczeń'!H330</f>
        <v>115600</v>
      </c>
      <c r="F332" s="22"/>
      <c r="G332" s="22"/>
      <c r="H332" s="3">
        <f t="shared" si="4"/>
        <v>115600</v>
      </c>
    </row>
    <row r="333" spans="1:8" ht="12.75">
      <c r="A333" s="7"/>
      <c r="B333" s="7"/>
      <c r="C333" s="7" t="s">
        <v>31</v>
      </c>
      <c r="D333" s="9" t="s">
        <v>32</v>
      </c>
      <c r="E333" s="20">
        <f>'30 styczeń'!H331</f>
        <v>0</v>
      </c>
      <c r="F333" s="22"/>
      <c r="G333" s="22"/>
      <c r="H333" s="3">
        <f t="shared" si="4"/>
        <v>0</v>
      </c>
    </row>
    <row r="334" spans="1:8" ht="12.75">
      <c r="A334" s="10" t="s">
        <v>204</v>
      </c>
      <c r="B334" s="10"/>
      <c r="C334" s="10"/>
      <c r="D334" s="11" t="s">
        <v>205</v>
      </c>
      <c r="E334" s="20">
        <f>'30 styczeń'!H332</f>
        <v>34117</v>
      </c>
      <c r="F334" s="12">
        <f>F335</f>
        <v>0</v>
      </c>
      <c r="G334" s="12">
        <f>G335</f>
        <v>0</v>
      </c>
      <c r="H334" s="6">
        <f t="shared" si="4"/>
        <v>34117</v>
      </c>
    </row>
    <row r="335" spans="1:8" ht="25.5">
      <c r="A335" s="7"/>
      <c r="B335" s="7" t="s">
        <v>206</v>
      </c>
      <c r="C335" s="7"/>
      <c r="D335" s="9" t="s">
        <v>207</v>
      </c>
      <c r="E335" s="20">
        <f>'30 styczeń'!H333</f>
        <v>34117</v>
      </c>
      <c r="F335" s="8">
        <f>SUM(F336:F340)</f>
        <v>0</v>
      </c>
      <c r="G335" s="8">
        <f>SUM(G336:G340)</f>
        <v>0</v>
      </c>
      <c r="H335" s="3">
        <f t="shared" si="4"/>
        <v>34117</v>
      </c>
    </row>
    <row r="336" spans="1:8" ht="25.5">
      <c r="A336" s="7"/>
      <c r="B336" s="7"/>
      <c r="C336" s="7" t="s">
        <v>55</v>
      </c>
      <c r="D336" s="9" t="s">
        <v>56</v>
      </c>
      <c r="E336" s="20">
        <f>'30 styczeń'!H334</f>
        <v>10700</v>
      </c>
      <c r="F336" s="22"/>
      <c r="G336" s="25"/>
      <c r="H336" s="3">
        <f t="shared" si="4"/>
        <v>10700</v>
      </c>
    </row>
    <row r="337" spans="1:8" ht="12.75">
      <c r="A337" s="7"/>
      <c r="B337" s="7"/>
      <c r="C337" s="7" t="s">
        <v>12</v>
      </c>
      <c r="D337" s="9" t="s">
        <v>65</v>
      </c>
      <c r="E337" s="20">
        <f>'30 styczeń'!H335</f>
        <v>13500</v>
      </c>
      <c r="F337" s="25"/>
      <c r="G337" s="22"/>
      <c r="H337" s="3">
        <f t="shared" si="4"/>
        <v>13500</v>
      </c>
    </row>
    <row r="338" spans="1:8" ht="12.75">
      <c r="A338" s="7"/>
      <c r="B338" s="7"/>
      <c r="C338" s="7" t="s">
        <v>14</v>
      </c>
      <c r="D338" s="9" t="s">
        <v>15</v>
      </c>
      <c r="E338" s="20">
        <f>'30 styczeń'!H336</f>
        <v>2100</v>
      </c>
      <c r="F338" s="25"/>
      <c r="G338" s="22"/>
      <c r="H338" s="3">
        <f t="shared" si="4"/>
        <v>2100</v>
      </c>
    </row>
    <row r="339" spans="1:8" ht="12.75">
      <c r="A339" s="7"/>
      <c r="B339" s="7"/>
      <c r="C339" s="7" t="s">
        <v>80</v>
      </c>
      <c r="D339" s="9" t="s">
        <v>81</v>
      </c>
      <c r="E339" s="20">
        <f>'30 styczeń'!H337</f>
        <v>6700</v>
      </c>
      <c r="F339" s="25"/>
      <c r="G339" s="22"/>
      <c r="H339" s="3">
        <f t="shared" si="4"/>
        <v>6700</v>
      </c>
    </row>
    <row r="340" spans="1:8" ht="25.5">
      <c r="A340" s="7"/>
      <c r="B340" s="7"/>
      <c r="C340" s="7" t="s">
        <v>4</v>
      </c>
      <c r="D340" s="9" t="s">
        <v>5</v>
      </c>
      <c r="E340" s="20">
        <f>'30 styczeń'!H338</f>
        <v>1117</v>
      </c>
      <c r="F340" s="25"/>
      <c r="G340" s="22"/>
      <c r="H340" s="3">
        <f t="shared" si="4"/>
        <v>1117</v>
      </c>
    </row>
    <row r="341" spans="1:8" ht="12.75">
      <c r="A341" s="7"/>
      <c r="B341" s="7"/>
      <c r="C341" s="7"/>
      <c r="D341" s="9"/>
      <c r="E341" s="20"/>
      <c r="F341" s="22"/>
      <c r="G341" s="22"/>
      <c r="H341" s="22"/>
    </row>
    <row r="342" spans="1:8" ht="12.75">
      <c r="A342" s="13"/>
      <c r="B342" s="13"/>
      <c r="C342" s="13"/>
      <c r="D342" s="13"/>
      <c r="E342" s="20"/>
      <c r="F342" s="21"/>
      <c r="G342" s="21"/>
      <c r="H342" s="21"/>
    </row>
    <row r="343" spans="1:8" ht="12.75">
      <c r="A343" s="40" t="s">
        <v>208</v>
      </c>
      <c r="B343" s="41"/>
      <c r="C343" s="41"/>
      <c r="D343" s="42"/>
      <c r="E343" s="23">
        <f>'30 styczeń'!H341</f>
        <v>17403047</v>
      </c>
      <c r="F343" s="14">
        <f>F9+F21+F33+F43+F94+F97+F111+F114+F119+F239+F296+F310+F325+F334+F230+F39</f>
        <v>28667</v>
      </c>
      <c r="G343" s="14">
        <f>G9+G21+G33+G43+G94+G97+G111+G114+G119+G239+G296+G310+G325+G334+G230+G39</f>
        <v>93971</v>
      </c>
      <c r="H343" s="23">
        <f>E343-F343+G343</f>
        <v>17468351</v>
      </c>
    </row>
  </sheetData>
  <sheetProtection/>
  <protectedRanges>
    <protectedRange sqref="F2:F5" name="Zakres50"/>
    <protectedRange sqref="F4:F5" name="Zakres47_1"/>
    <protectedRange sqref="F2:F5" name="Zakres48"/>
    <protectedRange sqref="F336:G340" name="Zakres46_1"/>
    <protectedRange sqref="F327:G330" name="Zakres44_1"/>
    <protectedRange sqref="F320:G320" name="Zakres42_1"/>
    <protectedRange sqref="F314:G314" name="Zakres40_1"/>
    <protectedRange sqref="F308:G309" name="Zakres38_1"/>
    <protectedRange sqref="F298:G303" name="Zakres36_1"/>
    <protectedRange sqref="F269:G284" name="Zakres34_1"/>
    <protectedRange sqref="F263:G263" name="Zakres32_1"/>
    <protectedRange sqref="F259:G259" name="Zakres30_1"/>
    <protectedRange sqref="F234:G237" name="Zakres28_1"/>
    <protectedRange sqref="F220:G225" name="Zakres26_1"/>
    <protectedRange sqref="F199:G215" name="Zakres24_1"/>
    <protectedRange sqref="F166:G183" name="Zakres22_1"/>
    <protectedRange sqref="F144:G150" name="Zakres20_1"/>
    <protectedRange sqref="F113:G113" name="Zakres16_1"/>
    <protectedRange sqref="F110:G110" name="Zakres15_1"/>
    <protectedRange sqref="F99:G108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6:G96" name="Zakres13_1"/>
    <protectedRange sqref="F116:G116" name="Zakres17_1"/>
    <protectedRange sqref="F118:G118" name="Zakres18_1"/>
    <protectedRange sqref="F121:G142" name="Zakres19_1"/>
    <protectedRange sqref="F152:G164" name="Zakres21_1"/>
    <protectedRange sqref="F185:G197" name="Zakres23_1"/>
    <protectedRange sqref="F217:G218" name="Zakres25_1"/>
    <protectedRange sqref="F227:G229" name="Zakres27_1"/>
    <protectedRange sqref="F241:G257" name="Zakres29_1"/>
    <protectedRange sqref="F261:G261" name="Zakres31_1"/>
    <protectedRange sqref="F265:G267" name="Zakres33_1"/>
    <protectedRange sqref="F286:G293 F295:G295" name="Zakres35_1"/>
    <protectedRange sqref="F305:G306" name="Zakres37_1"/>
    <protectedRange sqref="F312:G312" name="Zakres39_1"/>
    <protectedRange sqref="F316:G318" name="Zakres41_1"/>
    <protectedRange sqref="F322:G324" name="Zakres43_1"/>
    <protectedRange sqref="F332:G333" name="Zakres45_1"/>
    <protectedRange sqref="A5:E6 G5:H6 F6" name="Zakres47"/>
  </protectedRanges>
  <mergeCells count="1">
    <mergeCell ref="A343:D3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0"/>
  <sheetViews>
    <sheetView zoomScalePageLayoutView="0" workbookViewId="0" topLeftCell="A87">
      <selection activeCell="A1" sqref="A1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237</v>
      </c>
    </row>
    <row r="3" ht="12.75">
      <c r="F3" s="26" t="s">
        <v>247</v>
      </c>
    </row>
    <row r="4" ht="12.75">
      <c r="F4" s="26" t="s">
        <v>242</v>
      </c>
    </row>
    <row r="5" spans="1:6" ht="12.75">
      <c r="A5" s="24" t="s">
        <v>216</v>
      </c>
      <c r="F5" s="26" t="s">
        <v>243</v>
      </c>
    </row>
    <row r="7" spans="1:8" ht="26.25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29" t="s">
        <v>0</v>
      </c>
      <c r="B9" s="29"/>
      <c r="C9" s="29"/>
      <c r="D9" s="30" t="s">
        <v>1</v>
      </c>
      <c r="E9" s="20">
        <f>marzec!H9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>
      <c r="A10" s="1"/>
      <c r="B10" s="1" t="s">
        <v>2</v>
      </c>
      <c r="C10" s="1"/>
      <c r="D10" s="2" t="s">
        <v>3</v>
      </c>
      <c r="E10" s="20">
        <f>marzec!H10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>
      <c r="A11" s="1"/>
      <c r="B11" s="1"/>
      <c r="C11" s="1" t="s">
        <v>4</v>
      </c>
      <c r="D11" s="2" t="s">
        <v>5</v>
      </c>
      <c r="E11" s="20">
        <f>marzec!H11</f>
        <v>3000000</v>
      </c>
      <c r="F11" s="25"/>
      <c r="G11" s="25"/>
      <c r="H11" s="3">
        <f>E11-F11+G11</f>
        <v>3000000</v>
      </c>
    </row>
    <row r="12" spans="1:8" ht="12.75">
      <c r="A12" s="1"/>
      <c r="B12" s="1" t="s">
        <v>6</v>
      </c>
      <c r="C12" s="1"/>
      <c r="D12" s="2" t="s">
        <v>7</v>
      </c>
      <c r="E12" s="20">
        <f>marzec!H12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>
      <c r="A13" s="1"/>
      <c r="B13" s="1"/>
      <c r="C13" s="1" t="s">
        <v>8</v>
      </c>
      <c r="D13" s="2" t="s">
        <v>9</v>
      </c>
      <c r="E13" s="20">
        <f>marzec!H13</f>
        <v>12500</v>
      </c>
      <c r="F13" s="22"/>
      <c r="G13" s="25"/>
      <c r="H13" s="3">
        <f t="shared" si="0"/>
        <v>12500</v>
      </c>
    </row>
    <row r="14" spans="1:8" ht="12.75">
      <c r="A14" s="1"/>
      <c r="B14" s="1" t="s">
        <v>10</v>
      </c>
      <c r="C14" s="1"/>
      <c r="D14" s="2" t="s">
        <v>11</v>
      </c>
      <c r="E14" s="20">
        <f>marzec!H14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>
      <c r="A15" s="1"/>
      <c r="B15" s="1"/>
      <c r="C15" s="1" t="s">
        <v>55</v>
      </c>
      <c r="D15" s="2" t="s">
        <v>220</v>
      </c>
      <c r="E15" s="20">
        <f>marzec!H15</f>
        <v>0</v>
      </c>
      <c r="F15" s="3"/>
      <c r="G15" s="3"/>
      <c r="H15" s="3">
        <f t="shared" si="0"/>
        <v>0</v>
      </c>
    </row>
    <row r="16" spans="1:8" ht="25.5">
      <c r="A16" s="1"/>
      <c r="B16" s="1"/>
      <c r="C16" s="1" t="s">
        <v>39</v>
      </c>
      <c r="D16" s="2" t="s">
        <v>40</v>
      </c>
      <c r="E16" s="20">
        <f>marzec!H16</f>
        <v>0</v>
      </c>
      <c r="F16" s="3"/>
      <c r="G16" s="3"/>
      <c r="H16" s="3">
        <f t="shared" si="0"/>
        <v>0</v>
      </c>
    </row>
    <row r="17" spans="1:8" ht="25.5">
      <c r="A17" s="1"/>
      <c r="B17" s="1"/>
      <c r="C17" s="1" t="s">
        <v>43</v>
      </c>
      <c r="D17" s="2" t="s">
        <v>44</v>
      </c>
      <c r="E17" s="20">
        <f>marzec!H17</f>
        <v>0</v>
      </c>
      <c r="F17" s="3"/>
      <c r="G17" s="3"/>
      <c r="H17" s="3">
        <f t="shared" si="0"/>
        <v>0</v>
      </c>
    </row>
    <row r="18" spans="1:8" ht="12.75">
      <c r="A18" s="1"/>
      <c r="B18" s="1"/>
      <c r="C18" s="1" t="s">
        <v>45</v>
      </c>
      <c r="D18" s="2" t="s">
        <v>46</v>
      </c>
      <c r="E18" s="20">
        <f>marzec!H18</f>
        <v>0</v>
      </c>
      <c r="F18" s="3"/>
      <c r="G18" s="3"/>
      <c r="H18" s="3">
        <f t="shared" si="0"/>
        <v>0</v>
      </c>
    </row>
    <row r="19" spans="1:8" ht="12.75">
      <c r="A19" s="1"/>
      <c r="B19" s="1"/>
      <c r="C19" s="1" t="s">
        <v>12</v>
      </c>
      <c r="D19" s="2" t="s">
        <v>13</v>
      </c>
      <c r="E19" s="20">
        <f>marzec!H19</f>
        <v>500</v>
      </c>
      <c r="F19" s="22"/>
      <c r="G19" s="22"/>
      <c r="H19" s="3">
        <f t="shared" si="0"/>
        <v>500</v>
      </c>
    </row>
    <row r="20" spans="1:8" ht="12.75">
      <c r="A20" s="1"/>
      <c r="B20" s="1"/>
      <c r="C20" s="1" t="s">
        <v>14</v>
      </c>
      <c r="D20" s="2" t="s">
        <v>15</v>
      </c>
      <c r="E20" s="20">
        <f>marzec!H20</f>
        <v>16300</v>
      </c>
      <c r="F20" s="25">
        <v>0</v>
      </c>
      <c r="G20" s="22"/>
      <c r="H20" s="3">
        <f t="shared" si="0"/>
        <v>16300</v>
      </c>
    </row>
    <row r="21" spans="1:8" ht="12.75">
      <c r="A21" s="4" t="s">
        <v>16</v>
      </c>
      <c r="B21" s="1"/>
      <c r="C21" s="1"/>
      <c r="D21" s="5" t="s">
        <v>17</v>
      </c>
      <c r="E21" s="20">
        <f>marzec!H21</f>
        <v>1825075</v>
      </c>
      <c r="F21" s="6">
        <f>F22+F25+F31</f>
        <v>0</v>
      </c>
      <c r="G21" s="6">
        <f>G22+G25+G31</f>
        <v>0</v>
      </c>
      <c r="H21" s="6">
        <f t="shared" si="0"/>
        <v>1825075</v>
      </c>
    </row>
    <row r="22" spans="1:8" ht="12.75">
      <c r="A22" s="1"/>
      <c r="B22" s="1" t="s">
        <v>18</v>
      </c>
      <c r="C22" s="1"/>
      <c r="D22" s="2" t="s">
        <v>19</v>
      </c>
      <c r="E22" s="20">
        <f>marzec!H22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>
      <c r="A23" s="1"/>
      <c r="B23" s="1"/>
      <c r="C23" s="1" t="s">
        <v>14</v>
      </c>
      <c r="D23" s="2" t="s">
        <v>15</v>
      </c>
      <c r="E23" s="20">
        <f>marzec!H23</f>
        <v>15192</v>
      </c>
      <c r="F23" s="22"/>
      <c r="G23" s="25"/>
      <c r="H23" s="3">
        <f t="shared" si="0"/>
        <v>15192</v>
      </c>
    </row>
    <row r="24" spans="1:8" ht="25.5">
      <c r="A24" s="1"/>
      <c r="B24" s="1"/>
      <c r="C24" s="1" t="s">
        <v>4</v>
      </c>
      <c r="D24" s="2" t="s">
        <v>5</v>
      </c>
      <c r="E24" s="20">
        <f>marzec!H24</f>
        <v>0</v>
      </c>
      <c r="F24" s="25"/>
      <c r="G24" s="22"/>
      <c r="H24" s="3">
        <f t="shared" si="0"/>
        <v>0</v>
      </c>
    </row>
    <row r="25" spans="1:8" ht="12.75">
      <c r="A25" s="1"/>
      <c r="B25" s="1" t="s">
        <v>20</v>
      </c>
      <c r="C25" s="1"/>
      <c r="D25" s="2" t="s">
        <v>21</v>
      </c>
      <c r="E25" s="20">
        <f>marzec!H25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>
      <c r="A26" s="1"/>
      <c r="B26" s="1"/>
      <c r="C26" s="1" t="s">
        <v>12</v>
      </c>
      <c r="D26" s="2" t="s">
        <v>13</v>
      </c>
      <c r="E26" s="20">
        <f>marzec!H26</f>
        <v>10000</v>
      </c>
      <c r="F26" s="22"/>
      <c r="G26" s="22"/>
      <c r="H26" s="3">
        <f t="shared" si="0"/>
        <v>10000</v>
      </c>
    </row>
    <row r="27" spans="1:8" ht="12.75">
      <c r="A27" s="1"/>
      <c r="B27" s="1"/>
      <c r="C27" s="1" t="s">
        <v>22</v>
      </c>
      <c r="D27" s="2" t="s">
        <v>23</v>
      </c>
      <c r="E27" s="20">
        <f>marzec!H27</f>
        <v>180000</v>
      </c>
      <c r="F27" s="22"/>
      <c r="G27" s="22"/>
      <c r="H27" s="3">
        <f t="shared" si="0"/>
        <v>180000</v>
      </c>
    </row>
    <row r="28" spans="1:8" ht="12.75">
      <c r="A28" s="1"/>
      <c r="B28" s="1"/>
      <c r="C28" s="1" t="s">
        <v>14</v>
      </c>
      <c r="D28" s="2" t="s">
        <v>15</v>
      </c>
      <c r="E28" s="20">
        <f>marzec!H28</f>
        <v>21000</v>
      </c>
      <c r="F28" s="22"/>
      <c r="G28" s="22"/>
      <c r="H28" s="3">
        <f t="shared" si="0"/>
        <v>21000</v>
      </c>
    </row>
    <row r="29" spans="1:8" ht="25.5">
      <c r="A29" s="1"/>
      <c r="B29" s="1"/>
      <c r="C29" s="1" t="s">
        <v>232</v>
      </c>
      <c r="D29" s="2" t="s">
        <v>233</v>
      </c>
      <c r="E29" s="20">
        <f>marzec!H29</f>
        <v>0</v>
      </c>
      <c r="F29" s="22"/>
      <c r="G29" s="25"/>
      <c r="H29" s="3">
        <f t="shared" si="0"/>
        <v>0</v>
      </c>
    </row>
    <row r="30" spans="1:8" ht="25.5">
      <c r="A30" s="1"/>
      <c r="B30" s="1"/>
      <c r="C30" s="1" t="s">
        <v>4</v>
      </c>
      <c r="D30" s="2" t="s">
        <v>5</v>
      </c>
      <c r="E30" s="20">
        <f>marzec!H30</f>
        <v>1575000</v>
      </c>
      <c r="F30" s="22"/>
      <c r="G30" s="22"/>
      <c r="H30" s="3">
        <f t="shared" si="0"/>
        <v>1575000</v>
      </c>
    </row>
    <row r="31" spans="1:8" ht="12.75">
      <c r="A31" s="1"/>
      <c r="B31" s="1" t="s">
        <v>24</v>
      </c>
      <c r="C31" s="1"/>
      <c r="D31" s="2" t="s">
        <v>11</v>
      </c>
      <c r="E31" s="20">
        <f>marzec!H31</f>
        <v>23883</v>
      </c>
      <c r="F31" s="3">
        <f>SUM(F32)</f>
        <v>0</v>
      </c>
      <c r="G31" s="3">
        <f>SUM(G32)</f>
        <v>0</v>
      </c>
      <c r="H31" s="3">
        <f t="shared" si="0"/>
        <v>23883</v>
      </c>
    </row>
    <row r="32" spans="1:8" ht="25.5">
      <c r="A32" s="1"/>
      <c r="B32" s="1"/>
      <c r="C32" s="1" t="s">
        <v>25</v>
      </c>
      <c r="D32" s="2" t="s">
        <v>26</v>
      </c>
      <c r="E32" s="20">
        <f>marzec!H32</f>
        <v>23883</v>
      </c>
      <c r="F32" s="22"/>
      <c r="G32" s="22"/>
      <c r="H32" s="3">
        <f t="shared" si="0"/>
        <v>23883</v>
      </c>
    </row>
    <row r="33" spans="1:8" ht="12.75">
      <c r="A33" s="4" t="s">
        <v>27</v>
      </c>
      <c r="B33" s="4"/>
      <c r="C33" s="4"/>
      <c r="D33" s="5" t="s">
        <v>28</v>
      </c>
      <c r="E33" s="20">
        <f>marzec!H33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>
      <c r="A34" s="1"/>
      <c r="B34" s="1" t="s">
        <v>29</v>
      </c>
      <c r="C34" s="1"/>
      <c r="D34" s="2" t="s">
        <v>30</v>
      </c>
      <c r="E34" s="20">
        <f>marzec!H34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>
      <c r="A35" s="1"/>
      <c r="B35" s="1"/>
      <c r="C35" s="1" t="s">
        <v>12</v>
      </c>
      <c r="D35" s="2" t="s">
        <v>13</v>
      </c>
      <c r="E35" s="20">
        <f>marzec!H35</f>
        <v>5000</v>
      </c>
      <c r="F35" s="22"/>
      <c r="G35" s="22"/>
      <c r="H35" s="3">
        <f t="shared" si="0"/>
        <v>5000</v>
      </c>
    </row>
    <row r="36" spans="1:8" ht="12.75">
      <c r="A36" s="1"/>
      <c r="B36" s="1"/>
      <c r="C36" s="1" t="s">
        <v>31</v>
      </c>
      <c r="D36" s="2" t="s">
        <v>32</v>
      </c>
      <c r="E36" s="20">
        <f>marzec!H36</f>
        <v>2000</v>
      </c>
      <c r="F36" s="22"/>
      <c r="G36" s="22"/>
      <c r="H36" s="3">
        <f t="shared" si="0"/>
        <v>2000</v>
      </c>
    </row>
    <row r="37" spans="1:8" ht="12.75">
      <c r="A37" s="1"/>
      <c r="B37" s="1"/>
      <c r="C37" s="1" t="s">
        <v>14</v>
      </c>
      <c r="D37" s="2" t="s">
        <v>15</v>
      </c>
      <c r="E37" s="20">
        <f>marzec!H37</f>
        <v>27800</v>
      </c>
      <c r="F37" s="22"/>
      <c r="G37" s="22"/>
      <c r="H37" s="3">
        <f t="shared" si="0"/>
        <v>27800</v>
      </c>
    </row>
    <row r="38" spans="1:8" ht="25.5">
      <c r="A38" s="1"/>
      <c r="B38" s="1"/>
      <c r="C38" s="1" t="s">
        <v>33</v>
      </c>
      <c r="D38" s="2" t="s">
        <v>34</v>
      </c>
      <c r="E38" s="20">
        <f>marzec!H38</f>
        <v>1000</v>
      </c>
      <c r="F38" s="22"/>
      <c r="G38" s="22"/>
      <c r="H38" s="3">
        <f t="shared" si="0"/>
        <v>1000</v>
      </c>
    </row>
    <row r="39" spans="1:8" ht="12.75">
      <c r="A39" s="31" t="s">
        <v>221</v>
      </c>
      <c r="B39" s="32"/>
      <c r="C39" s="32"/>
      <c r="D39" s="33" t="s">
        <v>222</v>
      </c>
      <c r="E39" s="20">
        <f>marzec!H39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>
      <c r="A40" s="34"/>
      <c r="B40" s="35" t="s">
        <v>223</v>
      </c>
      <c r="C40" s="36"/>
      <c r="D40" s="37" t="s">
        <v>224</v>
      </c>
      <c r="E40" s="20">
        <f>marzec!H40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>
      <c r="A41" s="34"/>
      <c r="B41" s="35"/>
      <c r="C41" s="1" t="s">
        <v>22</v>
      </c>
      <c r="D41" s="2" t="s">
        <v>23</v>
      </c>
      <c r="E41" s="20">
        <f>marzec!H41</f>
        <v>0</v>
      </c>
      <c r="F41" s="27"/>
      <c r="G41" s="27"/>
      <c r="H41" s="28">
        <f t="shared" si="0"/>
        <v>0</v>
      </c>
    </row>
    <row r="42" spans="1:8" ht="12.75">
      <c r="A42" s="1"/>
      <c r="B42" s="1"/>
      <c r="C42" s="1" t="s">
        <v>14</v>
      </c>
      <c r="D42" s="2" t="s">
        <v>15</v>
      </c>
      <c r="E42" s="20">
        <f>marzec!H42</f>
        <v>0</v>
      </c>
      <c r="F42" s="22"/>
      <c r="G42" s="22"/>
      <c r="H42" s="28">
        <f t="shared" si="0"/>
        <v>0</v>
      </c>
    </row>
    <row r="43" spans="1:8" ht="12.75">
      <c r="A43" s="4" t="s">
        <v>35</v>
      </c>
      <c r="B43" s="4"/>
      <c r="C43" s="4"/>
      <c r="D43" s="5" t="s">
        <v>36</v>
      </c>
      <c r="E43" s="20">
        <f>marzec!H43</f>
        <v>2121110</v>
      </c>
      <c r="F43" s="6">
        <f>F88+F84+F58+F54+F44</f>
        <v>0</v>
      </c>
      <c r="G43" s="6">
        <f>G88+G84+G58+G54+G44</f>
        <v>0</v>
      </c>
      <c r="H43" s="6">
        <f t="shared" si="0"/>
        <v>2121110</v>
      </c>
    </row>
    <row r="44" spans="1:8" ht="12.75">
      <c r="A44" s="1"/>
      <c r="B44" s="1" t="s">
        <v>37</v>
      </c>
      <c r="C44" s="1"/>
      <c r="D44" s="2" t="s">
        <v>38</v>
      </c>
      <c r="E44" s="20">
        <f>marzec!H44</f>
        <v>118810</v>
      </c>
      <c r="F44" s="3">
        <f>SUM(F45:F53)</f>
        <v>0</v>
      </c>
      <c r="G44" s="3">
        <f>SUM(G45:G53)</f>
        <v>0</v>
      </c>
      <c r="H44" s="3">
        <f t="shared" si="0"/>
        <v>118810</v>
      </c>
    </row>
    <row r="45" spans="1:8" ht="25.5">
      <c r="A45" s="1"/>
      <c r="B45" s="1"/>
      <c r="C45" s="1" t="s">
        <v>39</v>
      </c>
      <c r="D45" s="2" t="s">
        <v>40</v>
      </c>
      <c r="E45" s="20">
        <f>marzec!H45</f>
        <v>81000</v>
      </c>
      <c r="F45" s="22"/>
      <c r="G45" s="22"/>
      <c r="H45" s="3">
        <f t="shared" si="0"/>
        <v>81000</v>
      </c>
    </row>
    <row r="46" spans="1:8" ht="12.75">
      <c r="A46" s="1"/>
      <c r="B46" s="1"/>
      <c r="C46" s="1" t="s">
        <v>41</v>
      </c>
      <c r="D46" s="2" t="s">
        <v>42</v>
      </c>
      <c r="E46" s="20">
        <f>marzec!H46</f>
        <v>6450</v>
      </c>
      <c r="F46" s="22"/>
      <c r="G46" s="22">
        <v>0</v>
      </c>
      <c r="H46" s="3">
        <f t="shared" si="0"/>
        <v>6450</v>
      </c>
    </row>
    <row r="47" spans="1:8" ht="25.5">
      <c r="A47" s="1"/>
      <c r="B47" s="1"/>
      <c r="C47" s="1" t="s">
        <v>43</v>
      </c>
      <c r="D47" s="2" t="s">
        <v>44</v>
      </c>
      <c r="E47" s="20">
        <f>marzec!H47</f>
        <v>13900</v>
      </c>
      <c r="F47" s="22"/>
      <c r="G47" s="22"/>
      <c r="H47" s="3">
        <f t="shared" si="0"/>
        <v>13900</v>
      </c>
    </row>
    <row r="48" spans="1:8" ht="12.75">
      <c r="A48" s="1"/>
      <c r="B48" s="1"/>
      <c r="C48" s="1" t="s">
        <v>45</v>
      </c>
      <c r="D48" s="2" t="s">
        <v>46</v>
      </c>
      <c r="E48" s="20">
        <f>marzec!H48</f>
        <v>2150</v>
      </c>
      <c r="F48" s="22"/>
      <c r="G48" s="22"/>
      <c r="H48" s="3">
        <f t="shared" si="0"/>
        <v>2150</v>
      </c>
    </row>
    <row r="49" spans="1:8" ht="12.75">
      <c r="A49" s="1"/>
      <c r="B49" s="1"/>
      <c r="C49" s="1" t="s">
        <v>12</v>
      </c>
      <c r="D49" s="2" t="s">
        <v>13</v>
      </c>
      <c r="E49" s="20">
        <f>marzec!H49</f>
        <v>3000</v>
      </c>
      <c r="F49" s="22"/>
      <c r="G49" s="22"/>
      <c r="H49" s="3">
        <f t="shared" si="0"/>
        <v>3000</v>
      </c>
    </row>
    <row r="50" spans="1:8" ht="12.75">
      <c r="A50" s="1"/>
      <c r="B50" s="1"/>
      <c r="C50" s="1" t="s">
        <v>14</v>
      </c>
      <c r="D50" s="2" t="s">
        <v>15</v>
      </c>
      <c r="E50" s="20">
        <f>marzec!H50</f>
        <v>9200</v>
      </c>
      <c r="F50" s="22"/>
      <c r="G50" s="22"/>
      <c r="H50" s="3">
        <f t="shared" si="0"/>
        <v>9200</v>
      </c>
    </row>
    <row r="51" spans="1:8" ht="12.75">
      <c r="A51" s="1"/>
      <c r="B51" s="1"/>
      <c r="C51" s="1" t="s">
        <v>47</v>
      </c>
      <c r="D51" s="2" t="s">
        <v>48</v>
      </c>
      <c r="E51" s="20">
        <f>marzec!H51</f>
        <v>300</v>
      </c>
      <c r="F51" s="22"/>
      <c r="G51" s="22"/>
      <c r="H51" s="3">
        <f t="shared" si="0"/>
        <v>300</v>
      </c>
    </row>
    <row r="52" spans="1:8" ht="25.5">
      <c r="A52" s="1"/>
      <c r="B52" s="1"/>
      <c r="C52" s="1" t="s">
        <v>49</v>
      </c>
      <c r="D52" s="2" t="s">
        <v>50</v>
      </c>
      <c r="E52" s="20">
        <f>marzec!H52</f>
        <v>2010</v>
      </c>
      <c r="F52" s="22"/>
      <c r="G52" s="22"/>
      <c r="H52" s="3">
        <f t="shared" si="0"/>
        <v>2010</v>
      </c>
    </row>
    <row r="53" spans="1:8" ht="38.25">
      <c r="A53" s="1"/>
      <c r="B53" s="1"/>
      <c r="C53" s="1" t="s">
        <v>51</v>
      </c>
      <c r="D53" s="2" t="s">
        <v>52</v>
      </c>
      <c r="E53" s="20">
        <f>marzec!H53</f>
        <v>800</v>
      </c>
      <c r="F53" s="22"/>
      <c r="G53" s="22"/>
      <c r="H53" s="3">
        <f t="shared" si="0"/>
        <v>800</v>
      </c>
    </row>
    <row r="54" spans="1:8" ht="25.5">
      <c r="A54" s="1"/>
      <c r="B54" s="1" t="s">
        <v>53</v>
      </c>
      <c r="C54" s="1"/>
      <c r="D54" s="2" t="s">
        <v>54</v>
      </c>
      <c r="E54" s="20">
        <f>marzec!H54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>
      <c r="A55" s="1"/>
      <c r="B55" s="1"/>
      <c r="C55" s="1" t="s">
        <v>55</v>
      </c>
      <c r="D55" s="2" t="s">
        <v>56</v>
      </c>
      <c r="E55" s="20">
        <f>marzec!H55</f>
        <v>55000</v>
      </c>
      <c r="F55" s="25"/>
      <c r="G55" s="22"/>
      <c r="H55" s="3">
        <f t="shared" si="0"/>
        <v>55000</v>
      </c>
    </row>
    <row r="56" spans="1:8" ht="12.75">
      <c r="A56" s="1"/>
      <c r="B56" s="1"/>
      <c r="C56" s="1" t="s">
        <v>14</v>
      </c>
      <c r="D56" s="2" t="s">
        <v>15</v>
      </c>
      <c r="E56" s="20">
        <f>marzec!H56</f>
        <v>5000</v>
      </c>
      <c r="F56" s="22"/>
      <c r="G56" s="25"/>
      <c r="H56" s="3">
        <f t="shared" si="0"/>
        <v>5000</v>
      </c>
    </row>
    <row r="57" spans="1:8" ht="12.75">
      <c r="A57" s="1"/>
      <c r="B57" s="1"/>
      <c r="C57" s="1" t="s">
        <v>47</v>
      </c>
      <c r="D57" s="2" t="s">
        <v>48</v>
      </c>
      <c r="E57" s="20">
        <f>marzec!H57</f>
        <v>1000</v>
      </c>
      <c r="F57" s="22"/>
      <c r="G57" s="22"/>
      <c r="H57" s="3">
        <f t="shared" si="0"/>
        <v>1000</v>
      </c>
    </row>
    <row r="58" spans="1:8" ht="25.5">
      <c r="A58" s="1"/>
      <c r="B58" s="1" t="s">
        <v>57</v>
      </c>
      <c r="C58" s="1"/>
      <c r="D58" s="2" t="s">
        <v>58</v>
      </c>
      <c r="E58" s="20">
        <f>marzec!H58</f>
        <v>1878500</v>
      </c>
      <c r="F58" s="3">
        <f>SUM(F59:F83)</f>
        <v>0</v>
      </c>
      <c r="G58" s="3">
        <f>SUM(G59:G83)</f>
        <v>0</v>
      </c>
      <c r="H58" s="3">
        <f t="shared" si="0"/>
        <v>1878500</v>
      </c>
    </row>
    <row r="59" spans="1:8" ht="25.5">
      <c r="A59" s="1"/>
      <c r="B59" s="1"/>
      <c r="C59" s="1" t="s">
        <v>59</v>
      </c>
      <c r="D59" s="2" t="s">
        <v>60</v>
      </c>
      <c r="E59" s="20">
        <f>marzec!H59</f>
        <v>1000</v>
      </c>
      <c r="F59" s="22"/>
      <c r="G59" s="22"/>
      <c r="H59" s="3">
        <f t="shared" si="0"/>
        <v>1000</v>
      </c>
    </row>
    <row r="60" spans="1:8" ht="25.5">
      <c r="A60" s="1"/>
      <c r="B60" s="1"/>
      <c r="C60" s="1" t="s">
        <v>39</v>
      </c>
      <c r="D60" s="2" t="s">
        <v>40</v>
      </c>
      <c r="E60" s="20">
        <f>marzec!H60</f>
        <v>883340</v>
      </c>
      <c r="F60" s="22"/>
      <c r="G60" s="22"/>
      <c r="H60" s="3">
        <f t="shared" si="0"/>
        <v>883340</v>
      </c>
    </row>
    <row r="61" spans="1:8" ht="12.75">
      <c r="A61" s="1"/>
      <c r="B61" s="1"/>
      <c r="C61" s="1" t="s">
        <v>41</v>
      </c>
      <c r="D61" s="2" t="s">
        <v>42</v>
      </c>
      <c r="E61" s="20">
        <f>marzec!H61</f>
        <v>73583</v>
      </c>
      <c r="F61" s="22"/>
      <c r="G61" s="22"/>
      <c r="H61" s="3">
        <f t="shared" si="0"/>
        <v>73583</v>
      </c>
    </row>
    <row r="62" spans="1:8" ht="25.5">
      <c r="A62" s="1"/>
      <c r="B62" s="1"/>
      <c r="C62" s="1" t="s">
        <v>43</v>
      </c>
      <c r="D62" s="2" t="s">
        <v>44</v>
      </c>
      <c r="E62" s="20">
        <f>marzec!H62</f>
        <v>153000</v>
      </c>
      <c r="F62" s="22"/>
      <c r="G62" s="22"/>
      <c r="H62" s="3">
        <f t="shared" si="0"/>
        <v>153000</v>
      </c>
    </row>
    <row r="63" spans="1:8" ht="12.75">
      <c r="A63" s="1"/>
      <c r="B63" s="1"/>
      <c r="C63" s="1" t="s">
        <v>45</v>
      </c>
      <c r="D63" s="2" t="s">
        <v>46</v>
      </c>
      <c r="E63" s="20">
        <f>marzec!H63</f>
        <v>25000</v>
      </c>
      <c r="F63" s="22"/>
      <c r="G63" s="22"/>
      <c r="H63" s="3">
        <f t="shared" si="0"/>
        <v>25000</v>
      </c>
    </row>
    <row r="64" spans="1:8" ht="12.75">
      <c r="A64" s="1"/>
      <c r="B64" s="1"/>
      <c r="C64" s="1" t="s">
        <v>61</v>
      </c>
      <c r="D64" s="2" t="s">
        <v>62</v>
      </c>
      <c r="E64" s="20">
        <f>marzec!H64</f>
        <v>10000</v>
      </c>
      <c r="F64" s="25"/>
      <c r="G64" s="25"/>
      <c r="H64" s="3">
        <f t="shared" si="0"/>
        <v>10000</v>
      </c>
    </row>
    <row r="65" spans="1:8" ht="12.75">
      <c r="A65" s="1"/>
      <c r="B65" s="1"/>
      <c r="C65" s="1" t="s">
        <v>63</v>
      </c>
      <c r="D65" s="2" t="s">
        <v>64</v>
      </c>
      <c r="E65" s="20">
        <f>marzec!H65</f>
        <v>3100</v>
      </c>
      <c r="F65" s="25"/>
      <c r="G65" s="25"/>
      <c r="H65" s="3">
        <f t="shared" si="0"/>
        <v>3100</v>
      </c>
    </row>
    <row r="66" spans="1:8" ht="12.75">
      <c r="A66" s="1"/>
      <c r="B66" s="1"/>
      <c r="C66" s="1" t="s">
        <v>12</v>
      </c>
      <c r="D66" s="2" t="s">
        <v>65</v>
      </c>
      <c r="E66" s="20">
        <f>marzec!H66</f>
        <v>79425</v>
      </c>
      <c r="F66" s="25"/>
      <c r="G66" s="25"/>
      <c r="H66" s="3">
        <f t="shared" si="0"/>
        <v>79425</v>
      </c>
    </row>
    <row r="67" spans="1:8" ht="25.5">
      <c r="A67" s="1"/>
      <c r="B67" s="1"/>
      <c r="C67" s="1" t="s">
        <v>66</v>
      </c>
      <c r="D67" s="2" t="s">
        <v>67</v>
      </c>
      <c r="E67" s="20">
        <f>marzec!H67</f>
        <v>1500</v>
      </c>
      <c r="F67" s="25"/>
      <c r="G67" s="25"/>
      <c r="H67" s="3">
        <f t="shared" si="0"/>
        <v>1500</v>
      </c>
    </row>
    <row r="68" spans="1:8" ht="12.75">
      <c r="A68" s="1"/>
      <c r="B68" s="1"/>
      <c r="C68" s="1" t="s">
        <v>31</v>
      </c>
      <c r="D68" s="2" t="s">
        <v>32</v>
      </c>
      <c r="E68" s="20">
        <f>marzec!H68</f>
        <v>23000</v>
      </c>
      <c r="F68" s="25"/>
      <c r="G68" s="25"/>
      <c r="H68" s="3">
        <f t="shared" si="0"/>
        <v>23000</v>
      </c>
    </row>
    <row r="69" spans="1:8" ht="12.75">
      <c r="A69" s="1"/>
      <c r="B69" s="1"/>
      <c r="C69" s="1" t="s">
        <v>68</v>
      </c>
      <c r="D69" s="2" t="s">
        <v>69</v>
      </c>
      <c r="E69" s="20">
        <f>marzec!H69</f>
        <v>800</v>
      </c>
      <c r="F69" s="22"/>
      <c r="G69" s="22"/>
      <c r="H69" s="3">
        <f t="shared" si="0"/>
        <v>800</v>
      </c>
    </row>
    <row r="70" spans="1:8" ht="12.75">
      <c r="A70" s="1"/>
      <c r="B70" s="1"/>
      <c r="C70" s="1" t="s">
        <v>14</v>
      </c>
      <c r="D70" s="2" t="s">
        <v>15</v>
      </c>
      <c r="E70" s="20">
        <f>marzec!H70</f>
        <v>60000</v>
      </c>
      <c r="F70" s="22"/>
      <c r="G70" s="25"/>
      <c r="H70" s="3">
        <f t="shared" si="0"/>
        <v>60000</v>
      </c>
    </row>
    <row r="71" spans="1:8" ht="25.5">
      <c r="A71" s="1"/>
      <c r="B71" s="1"/>
      <c r="C71" s="1" t="s">
        <v>70</v>
      </c>
      <c r="D71" s="2" t="s">
        <v>71</v>
      </c>
      <c r="E71" s="20">
        <f>marzec!H71</f>
        <v>2500</v>
      </c>
      <c r="F71" s="22"/>
      <c r="G71" s="22"/>
      <c r="H71" s="3">
        <f t="shared" si="0"/>
        <v>2500</v>
      </c>
    </row>
    <row r="72" spans="1:8" ht="38.25">
      <c r="A72" s="1"/>
      <c r="B72" s="1"/>
      <c r="C72" s="1" t="s">
        <v>72</v>
      </c>
      <c r="D72" s="2" t="s">
        <v>73</v>
      </c>
      <c r="E72" s="20">
        <f>marzec!H72</f>
        <v>2500</v>
      </c>
      <c r="F72" s="25"/>
      <c r="G72" s="25"/>
      <c r="H72" s="3">
        <f t="shared" si="0"/>
        <v>2500</v>
      </c>
    </row>
    <row r="73" spans="1:8" ht="38.25">
      <c r="A73" s="1"/>
      <c r="B73" s="1"/>
      <c r="C73" s="1" t="s">
        <v>74</v>
      </c>
      <c r="D73" s="2" t="s">
        <v>75</v>
      </c>
      <c r="E73" s="20">
        <f>marzec!H73</f>
        <v>18000</v>
      </c>
      <c r="F73" s="25"/>
      <c r="G73" s="25"/>
      <c r="H73" s="3">
        <f t="shared" si="0"/>
        <v>18000</v>
      </c>
    </row>
    <row r="74" spans="1:8" ht="38.25">
      <c r="A74" s="1"/>
      <c r="B74" s="1"/>
      <c r="C74" s="1" t="s">
        <v>76</v>
      </c>
      <c r="D74" s="2" t="s">
        <v>77</v>
      </c>
      <c r="E74" s="20">
        <f>marzec!H74</f>
        <v>21960</v>
      </c>
      <c r="F74" s="25"/>
      <c r="G74" s="25"/>
      <c r="H74" s="3">
        <f t="shared" si="0"/>
        <v>21960</v>
      </c>
    </row>
    <row r="75" spans="1:8" ht="12.75">
      <c r="A75" s="1"/>
      <c r="B75" s="1"/>
      <c r="C75" s="1" t="s">
        <v>47</v>
      </c>
      <c r="D75" s="2" t="s">
        <v>48</v>
      </c>
      <c r="E75" s="20">
        <f>marzec!H75</f>
        <v>9792</v>
      </c>
      <c r="F75" s="25"/>
      <c r="G75" s="25"/>
      <c r="H75" s="3">
        <f t="shared" si="0"/>
        <v>9792</v>
      </c>
    </row>
    <row r="76" spans="1:8" ht="12.75">
      <c r="A76" s="1"/>
      <c r="B76" s="1"/>
      <c r="C76" s="1" t="s">
        <v>78</v>
      </c>
      <c r="D76" s="2" t="s">
        <v>79</v>
      </c>
      <c r="E76" s="20">
        <f>marzec!H76</f>
        <v>5000</v>
      </c>
      <c r="F76" s="22"/>
      <c r="G76" s="22"/>
      <c r="H76" s="3">
        <f t="shared" si="0"/>
        <v>5000</v>
      </c>
    </row>
    <row r="77" spans="1:8" ht="12.75">
      <c r="A77" s="1"/>
      <c r="B77" s="1"/>
      <c r="C77" s="1" t="s">
        <v>80</v>
      </c>
      <c r="D77" s="2" t="s">
        <v>81</v>
      </c>
      <c r="E77" s="20">
        <f>marzec!H77</f>
        <v>15000</v>
      </c>
      <c r="F77" s="22"/>
      <c r="G77" s="22"/>
      <c r="H77" s="3">
        <f t="shared" si="0"/>
        <v>15000</v>
      </c>
    </row>
    <row r="78" spans="1:8" ht="25.5">
      <c r="A78" s="1"/>
      <c r="B78" s="1"/>
      <c r="C78" s="1" t="s">
        <v>49</v>
      </c>
      <c r="D78" s="2" t="s">
        <v>50</v>
      </c>
      <c r="E78" s="20">
        <f>marzec!H78</f>
        <v>22000</v>
      </c>
      <c r="F78" s="22"/>
      <c r="G78" s="25"/>
      <c r="H78" s="3">
        <f t="shared" si="0"/>
        <v>22000</v>
      </c>
    </row>
    <row r="79" spans="1:8" ht="38.25">
      <c r="A79" s="1"/>
      <c r="B79" s="1"/>
      <c r="C79" s="1" t="s">
        <v>51</v>
      </c>
      <c r="D79" s="2" t="s">
        <v>52</v>
      </c>
      <c r="E79" s="20">
        <f>marzec!H79</f>
        <v>10000</v>
      </c>
      <c r="F79" s="22"/>
      <c r="G79" s="22"/>
      <c r="H79" s="3">
        <f t="shared" si="0"/>
        <v>10000</v>
      </c>
    </row>
    <row r="80" spans="1:8" ht="38.25">
      <c r="A80" s="1"/>
      <c r="B80" s="1"/>
      <c r="C80" s="1" t="s">
        <v>82</v>
      </c>
      <c r="D80" s="2" t="s">
        <v>83</v>
      </c>
      <c r="E80" s="20">
        <f>marzec!H80</f>
        <v>3000</v>
      </c>
      <c r="F80" s="22"/>
      <c r="G80" s="22"/>
      <c r="H80" s="3">
        <f t="shared" si="0"/>
        <v>3000</v>
      </c>
    </row>
    <row r="81" spans="1:8" ht="25.5">
      <c r="A81" s="1"/>
      <c r="B81" s="1"/>
      <c r="C81" s="1" t="s">
        <v>84</v>
      </c>
      <c r="D81" s="2" t="s">
        <v>85</v>
      </c>
      <c r="E81" s="20">
        <f>marzec!H81</f>
        <v>5000</v>
      </c>
      <c r="F81" s="22"/>
      <c r="G81" s="22"/>
      <c r="H81" s="3">
        <f t="shared" si="0"/>
        <v>5000</v>
      </c>
    </row>
    <row r="82" spans="1:8" ht="25.5">
      <c r="A82" s="1"/>
      <c r="B82" s="1"/>
      <c r="C82" s="1" t="s">
        <v>4</v>
      </c>
      <c r="D82" s="2" t="s">
        <v>5</v>
      </c>
      <c r="E82" s="20">
        <f>marzec!H82</f>
        <v>450000</v>
      </c>
      <c r="F82" s="22"/>
      <c r="G82" s="22"/>
      <c r="H82" s="3">
        <f t="shared" si="0"/>
        <v>450000</v>
      </c>
    </row>
    <row r="83" spans="1:8" ht="25.5">
      <c r="A83" s="1"/>
      <c r="B83" s="1"/>
      <c r="C83" s="1" t="s">
        <v>86</v>
      </c>
      <c r="D83" s="2" t="s">
        <v>87</v>
      </c>
      <c r="E83" s="20">
        <f>marzec!H83</f>
        <v>0</v>
      </c>
      <c r="F83" s="22"/>
      <c r="G83" s="22"/>
      <c r="H83" s="3">
        <f t="shared" si="0"/>
        <v>0</v>
      </c>
    </row>
    <row r="84" spans="1:8" ht="25.5">
      <c r="A84" s="1"/>
      <c r="B84" s="1" t="s">
        <v>88</v>
      </c>
      <c r="C84" s="1"/>
      <c r="D84" s="2" t="s">
        <v>89</v>
      </c>
      <c r="E84" s="20">
        <f>marzec!H84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>
      <c r="A85" s="1"/>
      <c r="B85" s="1"/>
      <c r="C85" s="1" t="s">
        <v>63</v>
      </c>
      <c r="D85" s="2" t="s">
        <v>64</v>
      </c>
      <c r="E85" s="20">
        <f>marzec!H85</f>
        <v>2000</v>
      </c>
      <c r="F85" s="22"/>
      <c r="G85" s="25"/>
      <c r="H85" s="3">
        <f aca="true" t="shared" si="1" ref="H85:H160">E85-F85+G85</f>
        <v>2000</v>
      </c>
    </row>
    <row r="86" spans="1:8" ht="12.75">
      <c r="A86" s="1"/>
      <c r="B86" s="1"/>
      <c r="C86" s="1" t="s">
        <v>12</v>
      </c>
      <c r="D86" s="2" t="s">
        <v>65</v>
      </c>
      <c r="E86" s="20">
        <f>marzec!H86</f>
        <v>6000</v>
      </c>
      <c r="F86" s="22"/>
      <c r="G86" s="25"/>
      <c r="H86" s="3">
        <f t="shared" si="1"/>
        <v>6000</v>
      </c>
    </row>
    <row r="87" spans="1:8" ht="12.75">
      <c r="A87" s="1"/>
      <c r="B87" s="1"/>
      <c r="C87" s="1" t="s">
        <v>14</v>
      </c>
      <c r="D87" s="2" t="s">
        <v>15</v>
      </c>
      <c r="E87" s="20">
        <f>marzec!H87</f>
        <v>3000</v>
      </c>
      <c r="F87" s="25"/>
      <c r="G87" s="25"/>
      <c r="H87" s="3">
        <f t="shared" si="1"/>
        <v>3000</v>
      </c>
    </row>
    <row r="88" spans="1:8" ht="12.75">
      <c r="A88" s="1"/>
      <c r="B88" s="1" t="s">
        <v>90</v>
      </c>
      <c r="C88" s="1"/>
      <c r="D88" s="2" t="s">
        <v>11</v>
      </c>
      <c r="E88" s="20">
        <f>marzec!H88</f>
        <v>51800</v>
      </c>
      <c r="F88" s="3">
        <f>SUM(F89:F92)</f>
        <v>0</v>
      </c>
      <c r="G88" s="3">
        <f>SUM(G89:G93)</f>
        <v>0</v>
      </c>
      <c r="H88" s="3">
        <f t="shared" si="1"/>
        <v>51800</v>
      </c>
    </row>
    <row r="89" spans="1:8" ht="25.5">
      <c r="A89" s="1"/>
      <c r="B89" s="1"/>
      <c r="C89" s="1" t="s">
        <v>55</v>
      </c>
      <c r="D89" s="2" t="s">
        <v>56</v>
      </c>
      <c r="E89" s="20">
        <f>marzec!H89</f>
        <v>9600</v>
      </c>
      <c r="F89" s="22"/>
      <c r="G89" s="25"/>
      <c r="H89" s="3">
        <f t="shared" si="1"/>
        <v>9600</v>
      </c>
    </row>
    <row r="90" spans="1:8" ht="25.5">
      <c r="A90" s="1"/>
      <c r="B90" s="1"/>
      <c r="C90" s="1" t="s">
        <v>91</v>
      </c>
      <c r="D90" s="2" t="s">
        <v>92</v>
      </c>
      <c r="E90" s="20">
        <f>marzec!H90</f>
        <v>40200</v>
      </c>
      <c r="F90" s="22"/>
      <c r="G90" s="25"/>
      <c r="H90" s="3">
        <f t="shared" si="1"/>
        <v>40200</v>
      </c>
    </row>
    <row r="91" spans="1:8" ht="12.75">
      <c r="A91" s="1"/>
      <c r="B91" s="1"/>
      <c r="C91" s="1" t="s">
        <v>12</v>
      </c>
      <c r="D91" s="2" t="s">
        <v>93</v>
      </c>
      <c r="E91" s="20">
        <f>marzec!H91</f>
        <v>1000</v>
      </c>
      <c r="F91" s="22"/>
      <c r="G91" s="25"/>
      <c r="H91" s="3">
        <f t="shared" si="1"/>
        <v>1000</v>
      </c>
    </row>
    <row r="92" spans="1:8" ht="12.75">
      <c r="A92" s="1"/>
      <c r="B92" s="1"/>
      <c r="C92" s="1" t="s">
        <v>14</v>
      </c>
      <c r="D92" s="2" t="s">
        <v>15</v>
      </c>
      <c r="E92" s="20">
        <f>marzec!H92</f>
        <v>1000</v>
      </c>
      <c r="F92" s="22"/>
      <c r="G92" s="25"/>
      <c r="H92" s="3">
        <f t="shared" si="1"/>
        <v>1000</v>
      </c>
    </row>
    <row r="93" spans="1:8" ht="12.75">
      <c r="A93" s="1"/>
      <c r="B93" s="1"/>
      <c r="C93" s="1" t="s">
        <v>80</v>
      </c>
      <c r="D93" s="2" t="s">
        <v>235</v>
      </c>
      <c r="E93" s="20">
        <f>marzec!H93</f>
        <v>0</v>
      </c>
      <c r="F93" s="22"/>
      <c r="G93" s="25"/>
      <c r="H93" s="3">
        <f t="shared" si="1"/>
        <v>0</v>
      </c>
    </row>
    <row r="94" spans="1:8" ht="51">
      <c r="A94" s="4" t="s">
        <v>94</v>
      </c>
      <c r="B94" s="4"/>
      <c r="C94" s="4"/>
      <c r="D94" s="5" t="s">
        <v>95</v>
      </c>
      <c r="E94" s="20">
        <f>marzec!H94</f>
        <v>1026</v>
      </c>
      <c r="F94" s="6">
        <f>F95+F97</f>
        <v>0</v>
      </c>
      <c r="G94" s="6">
        <f>G95+G97</f>
        <v>6369</v>
      </c>
      <c r="H94" s="6">
        <f t="shared" si="1"/>
        <v>7395</v>
      </c>
    </row>
    <row r="95" spans="1:8" ht="38.25">
      <c r="A95" s="1"/>
      <c r="B95" s="1" t="s">
        <v>96</v>
      </c>
      <c r="C95" s="1"/>
      <c r="D95" s="2" t="s">
        <v>97</v>
      </c>
      <c r="E95" s="20">
        <f>marzec!H95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>
      <c r="A96" s="1"/>
      <c r="B96" s="1"/>
      <c r="C96" s="1" t="s">
        <v>14</v>
      </c>
      <c r="D96" s="2" t="s">
        <v>15</v>
      </c>
      <c r="E96" s="20">
        <f>marzec!H96</f>
        <v>1026</v>
      </c>
      <c r="F96" s="20">
        <f>marzec!I96</f>
        <v>0</v>
      </c>
      <c r="G96" s="20">
        <f>marzec!J96</f>
        <v>0</v>
      </c>
      <c r="H96" s="3">
        <f t="shared" si="1"/>
        <v>1026</v>
      </c>
    </row>
    <row r="97" spans="1:8" ht="25.5">
      <c r="A97" s="1"/>
      <c r="B97" s="1" t="s">
        <v>244</v>
      </c>
      <c r="C97" s="1"/>
      <c r="D97" s="2" t="s">
        <v>245</v>
      </c>
      <c r="E97" s="20"/>
      <c r="F97" s="25"/>
      <c r="G97" s="25">
        <v>6369</v>
      </c>
      <c r="H97" s="3">
        <f t="shared" si="1"/>
        <v>6369</v>
      </c>
    </row>
    <row r="98" spans="1:8" ht="12.75">
      <c r="A98" s="1"/>
      <c r="B98" s="1"/>
      <c r="C98" s="1" t="s">
        <v>63</v>
      </c>
      <c r="D98" s="2" t="s">
        <v>64</v>
      </c>
      <c r="E98" s="20"/>
      <c r="F98" s="25"/>
      <c r="G98" s="25">
        <v>1940</v>
      </c>
      <c r="H98" s="3">
        <f t="shared" si="1"/>
        <v>1940</v>
      </c>
    </row>
    <row r="99" spans="1:8" ht="25.5">
      <c r="A99" s="1"/>
      <c r="B99" s="1"/>
      <c r="C99" s="1" t="s">
        <v>43</v>
      </c>
      <c r="D99" s="2" t="s">
        <v>44</v>
      </c>
      <c r="E99" s="20"/>
      <c r="F99" s="25"/>
      <c r="G99" s="25">
        <v>144</v>
      </c>
      <c r="H99" s="3">
        <f t="shared" si="1"/>
        <v>144</v>
      </c>
    </row>
    <row r="100" spans="1:8" ht="12.75">
      <c r="A100" s="1"/>
      <c r="B100" s="1"/>
      <c r="C100" s="1" t="s">
        <v>45</v>
      </c>
      <c r="D100" s="2" t="s">
        <v>246</v>
      </c>
      <c r="E100" s="20"/>
      <c r="F100" s="25"/>
      <c r="G100" s="25">
        <v>23</v>
      </c>
      <c r="H100" s="3">
        <f t="shared" si="1"/>
        <v>23</v>
      </c>
    </row>
    <row r="101" spans="1:8" ht="12.75">
      <c r="A101" s="1"/>
      <c r="B101" s="1"/>
      <c r="C101" s="1" t="s">
        <v>12</v>
      </c>
      <c r="D101" s="2" t="s">
        <v>65</v>
      </c>
      <c r="E101" s="20"/>
      <c r="F101" s="25"/>
      <c r="G101" s="25">
        <v>2854</v>
      </c>
      <c r="H101" s="3">
        <f t="shared" si="1"/>
        <v>2854</v>
      </c>
    </row>
    <row r="102" spans="1:8" ht="12.75">
      <c r="A102" s="1"/>
      <c r="B102" s="1"/>
      <c r="C102" s="1" t="s">
        <v>14</v>
      </c>
      <c r="D102" s="2" t="s">
        <v>15</v>
      </c>
      <c r="E102" s="20"/>
      <c r="F102" s="25"/>
      <c r="G102" s="25">
        <v>108</v>
      </c>
      <c r="H102" s="3">
        <f t="shared" si="1"/>
        <v>108</v>
      </c>
    </row>
    <row r="103" spans="1:8" ht="12.75">
      <c r="A103" s="1"/>
      <c r="B103" s="1"/>
      <c r="C103" s="1" t="s">
        <v>47</v>
      </c>
      <c r="D103" s="2" t="s">
        <v>48</v>
      </c>
      <c r="E103" s="20"/>
      <c r="F103" s="25"/>
      <c r="G103" s="25">
        <v>1300</v>
      </c>
      <c r="H103" s="3">
        <v>1300</v>
      </c>
    </row>
    <row r="104" spans="1:8" ht="25.5">
      <c r="A104" s="4" t="s">
        <v>98</v>
      </c>
      <c r="B104" s="4"/>
      <c r="C104" s="4"/>
      <c r="D104" s="5" t="s">
        <v>99</v>
      </c>
      <c r="E104" s="20">
        <f>marzec!H97</f>
        <v>74269</v>
      </c>
      <c r="F104" s="6">
        <f>F105+F116</f>
        <v>0</v>
      </c>
      <c r="G104" s="6">
        <f>G105+G116</f>
        <v>0</v>
      </c>
      <c r="H104" s="6">
        <f t="shared" si="1"/>
        <v>74269</v>
      </c>
    </row>
    <row r="105" spans="1:8" ht="12.75">
      <c r="A105" s="1"/>
      <c r="B105" s="1" t="s">
        <v>100</v>
      </c>
      <c r="C105" s="1"/>
      <c r="D105" s="2" t="s">
        <v>101</v>
      </c>
      <c r="E105" s="20">
        <f>marzec!H98</f>
        <v>73869</v>
      </c>
      <c r="F105" s="3">
        <f>SUM(F106:F114)</f>
        <v>0</v>
      </c>
      <c r="G105" s="3">
        <f>SUM(G106:G115)</f>
        <v>0</v>
      </c>
      <c r="H105" s="3">
        <f t="shared" si="1"/>
        <v>73869</v>
      </c>
    </row>
    <row r="106" spans="1:8" ht="25.5">
      <c r="A106" s="1"/>
      <c r="B106" s="1"/>
      <c r="C106" s="1" t="s">
        <v>43</v>
      </c>
      <c r="D106" s="2" t="s">
        <v>44</v>
      </c>
      <c r="E106" s="20">
        <f>marzec!H99</f>
        <v>2576</v>
      </c>
      <c r="F106" s="22"/>
      <c r="G106" s="22"/>
      <c r="H106" s="3">
        <f t="shared" si="1"/>
        <v>2576</v>
      </c>
    </row>
    <row r="107" spans="1:8" ht="12.75">
      <c r="A107" s="1"/>
      <c r="B107" s="1"/>
      <c r="C107" s="1" t="s">
        <v>45</v>
      </c>
      <c r="D107" s="2" t="s">
        <v>46</v>
      </c>
      <c r="E107" s="20">
        <f>marzec!H100</f>
        <v>400</v>
      </c>
      <c r="F107" s="22"/>
      <c r="G107" s="22"/>
      <c r="H107" s="3">
        <f t="shared" si="1"/>
        <v>400</v>
      </c>
    </row>
    <row r="108" spans="1:8" ht="12.75">
      <c r="A108" s="1"/>
      <c r="B108" s="1"/>
      <c r="C108" s="1" t="s">
        <v>63</v>
      </c>
      <c r="D108" s="2" t="s">
        <v>102</v>
      </c>
      <c r="E108" s="20">
        <f>marzec!H101</f>
        <v>16100</v>
      </c>
      <c r="F108" s="22"/>
      <c r="G108" s="22"/>
      <c r="H108" s="3">
        <f t="shared" si="1"/>
        <v>16100</v>
      </c>
    </row>
    <row r="109" spans="1:8" ht="12.75">
      <c r="A109" s="1"/>
      <c r="B109" s="1"/>
      <c r="C109" s="1" t="s">
        <v>12</v>
      </c>
      <c r="D109" s="2" t="s">
        <v>93</v>
      </c>
      <c r="E109" s="20">
        <f>marzec!H102</f>
        <v>19093</v>
      </c>
      <c r="F109" s="25"/>
      <c r="G109" s="25"/>
      <c r="H109" s="3">
        <f t="shared" si="1"/>
        <v>19093</v>
      </c>
    </row>
    <row r="110" spans="1:8" ht="12.75">
      <c r="A110" s="1"/>
      <c r="B110" s="1"/>
      <c r="C110" s="1" t="s">
        <v>31</v>
      </c>
      <c r="D110" s="2" t="s">
        <v>32</v>
      </c>
      <c r="E110" s="20">
        <f>marzec!H103</f>
        <v>10500</v>
      </c>
      <c r="F110" s="25"/>
      <c r="G110" s="22"/>
      <c r="H110" s="3">
        <f t="shared" si="1"/>
        <v>10500</v>
      </c>
    </row>
    <row r="111" spans="1:8" ht="12.75">
      <c r="A111" s="1"/>
      <c r="B111" s="1"/>
      <c r="C111" s="1" t="s">
        <v>68</v>
      </c>
      <c r="D111" s="2" t="s">
        <v>69</v>
      </c>
      <c r="E111" s="20">
        <f>marzec!H104</f>
        <v>500</v>
      </c>
      <c r="F111" s="25"/>
      <c r="G111" s="22"/>
      <c r="H111" s="3">
        <f t="shared" si="1"/>
        <v>500</v>
      </c>
    </row>
    <row r="112" spans="1:8" ht="12.75">
      <c r="A112" s="1"/>
      <c r="B112" s="1"/>
      <c r="C112" s="1" t="s">
        <v>14</v>
      </c>
      <c r="D112" s="2" t="s">
        <v>15</v>
      </c>
      <c r="E112" s="20">
        <f>marzec!H105</f>
        <v>6700</v>
      </c>
      <c r="F112" s="25"/>
      <c r="G112" s="22"/>
      <c r="H112" s="3">
        <f t="shared" si="1"/>
        <v>6700</v>
      </c>
    </row>
    <row r="113" spans="1:8" ht="38.25">
      <c r="A113" s="1"/>
      <c r="B113" s="1"/>
      <c r="C113" s="1" t="s">
        <v>74</v>
      </c>
      <c r="D113" s="2" t="s">
        <v>75</v>
      </c>
      <c r="E113" s="20">
        <f>marzec!H106</f>
        <v>1000</v>
      </c>
      <c r="F113" s="22"/>
      <c r="G113" s="22"/>
      <c r="H113" s="3">
        <f t="shared" si="1"/>
        <v>1000</v>
      </c>
    </row>
    <row r="114" spans="1:8" ht="12.75">
      <c r="A114" s="1"/>
      <c r="B114" s="1"/>
      <c r="C114" s="1" t="s">
        <v>80</v>
      </c>
      <c r="D114" s="2" t="s">
        <v>81</v>
      </c>
      <c r="E114" s="20">
        <f>marzec!H107</f>
        <v>7000</v>
      </c>
      <c r="F114" s="25"/>
      <c r="G114" s="22"/>
      <c r="H114" s="3">
        <f t="shared" si="1"/>
        <v>7000</v>
      </c>
    </row>
    <row r="115" spans="1:8" ht="25.5">
      <c r="A115" s="1"/>
      <c r="B115" s="1"/>
      <c r="C115" s="1" t="s">
        <v>55</v>
      </c>
      <c r="D115" s="2" t="s">
        <v>56</v>
      </c>
      <c r="E115" s="20">
        <f>marzec!H108</f>
        <v>10000</v>
      </c>
      <c r="F115" s="22"/>
      <c r="G115" s="25"/>
      <c r="H115" s="3">
        <f t="shared" si="1"/>
        <v>10000</v>
      </c>
    </row>
    <row r="116" spans="1:8" ht="12.75">
      <c r="A116" s="1"/>
      <c r="B116" s="1" t="s">
        <v>103</v>
      </c>
      <c r="C116" s="1"/>
      <c r="D116" s="2" t="s">
        <v>104</v>
      </c>
      <c r="E116" s="20">
        <f>marzec!H109</f>
        <v>400</v>
      </c>
      <c r="F116" s="3">
        <f>SUM(F117)</f>
        <v>0</v>
      </c>
      <c r="G116" s="3">
        <f>SUM(G117)</f>
        <v>0</v>
      </c>
      <c r="H116" s="3">
        <f t="shared" si="1"/>
        <v>400</v>
      </c>
    </row>
    <row r="117" spans="1:8" ht="12.75">
      <c r="A117" s="1"/>
      <c r="B117" s="1"/>
      <c r="C117" s="1" t="s">
        <v>12</v>
      </c>
      <c r="D117" s="2" t="s">
        <v>93</v>
      </c>
      <c r="E117" s="20">
        <f>marzec!H110</f>
        <v>400</v>
      </c>
      <c r="F117" s="22"/>
      <c r="G117" s="22"/>
      <c r="H117" s="3">
        <f t="shared" si="1"/>
        <v>400</v>
      </c>
    </row>
    <row r="118" spans="1:8" ht="12.75">
      <c r="A118" s="4" t="s">
        <v>105</v>
      </c>
      <c r="B118" s="4"/>
      <c r="C118" s="4"/>
      <c r="D118" s="5" t="s">
        <v>106</v>
      </c>
      <c r="E118" s="20">
        <f>marzec!H111</f>
        <v>240000</v>
      </c>
      <c r="F118" s="6">
        <f>F119</f>
        <v>0</v>
      </c>
      <c r="G118" s="6">
        <f>G119</f>
        <v>0</v>
      </c>
      <c r="H118" s="6">
        <f t="shared" si="1"/>
        <v>240000</v>
      </c>
    </row>
    <row r="119" spans="1:8" ht="38.25">
      <c r="A119" s="1"/>
      <c r="B119" s="1" t="s">
        <v>107</v>
      </c>
      <c r="C119" s="1"/>
      <c r="D119" s="2" t="s">
        <v>108</v>
      </c>
      <c r="E119" s="20">
        <f>marzec!H112</f>
        <v>240000</v>
      </c>
      <c r="F119" s="3">
        <f>SUM(F120)</f>
        <v>0</v>
      </c>
      <c r="G119" s="3">
        <f>SUM(G120)</f>
        <v>0</v>
      </c>
      <c r="H119" s="3">
        <f t="shared" si="1"/>
        <v>240000</v>
      </c>
    </row>
    <row r="120" spans="1:8" ht="51">
      <c r="A120" s="1"/>
      <c r="B120" s="1"/>
      <c r="C120" s="1" t="s">
        <v>109</v>
      </c>
      <c r="D120" s="2" t="s">
        <v>110</v>
      </c>
      <c r="E120" s="20">
        <f>marzec!H113</f>
        <v>240000</v>
      </c>
      <c r="F120" s="25"/>
      <c r="G120" s="22"/>
      <c r="H120" s="3">
        <f t="shared" si="1"/>
        <v>240000</v>
      </c>
    </row>
    <row r="121" spans="1:8" ht="12.75">
      <c r="A121" s="4" t="s">
        <v>111</v>
      </c>
      <c r="B121" s="4"/>
      <c r="C121" s="4"/>
      <c r="D121" s="5" t="s">
        <v>112</v>
      </c>
      <c r="E121" s="20">
        <f>marzec!H114</f>
        <v>53000</v>
      </c>
      <c r="F121" s="6">
        <f>F122+F124</f>
        <v>0</v>
      </c>
      <c r="G121" s="6">
        <f>G122+G124</f>
        <v>0</v>
      </c>
      <c r="H121" s="6">
        <f t="shared" si="1"/>
        <v>53000</v>
      </c>
    </row>
    <row r="122" spans="1:8" ht="12.75">
      <c r="A122" s="1"/>
      <c r="B122" s="1" t="s">
        <v>234</v>
      </c>
      <c r="C122" s="1"/>
      <c r="D122" s="2" t="s">
        <v>113</v>
      </c>
      <c r="E122" s="20">
        <f>marzec!H115</f>
        <v>3000</v>
      </c>
      <c r="F122" s="3">
        <f>SUM(F123)</f>
        <v>0</v>
      </c>
      <c r="G122" s="3">
        <f>SUM(G123)</f>
        <v>0</v>
      </c>
      <c r="H122" s="3">
        <f t="shared" si="1"/>
        <v>3000</v>
      </c>
    </row>
    <row r="123" spans="1:8" ht="12.75">
      <c r="A123" s="1"/>
      <c r="B123" s="1"/>
      <c r="C123" s="1" t="s">
        <v>14</v>
      </c>
      <c r="D123" s="2" t="s">
        <v>15</v>
      </c>
      <c r="E123" s="20">
        <f>marzec!H116</f>
        <v>3000</v>
      </c>
      <c r="F123" s="22"/>
      <c r="G123" s="22"/>
      <c r="H123" s="3">
        <f t="shared" si="1"/>
        <v>3000</v>
      </c>
    </row>
    <row r="124" spans="1:8" ht="12.75">
      <c r="A124" s="1"/>
      <c r="B124" s="1" t="s">
        <v>114</v>
      </c>
      <c r="C124" s="1"/>
      <c r="D124" s="2" t="s">
        <v>115</v>
      </c>
      <c r="E124" s="20">
        <f>marzec!H117</f>
        <v>50000</v>
      </c>
      <c r="F124" s="3">
        <f>SUM(F125)</f>
        <v>0</v>
      </c>
      <c r="G124" s="3">
        <f>SUM(G125)</f>
        <v>0</v>
      </c>
      <c r="H124" s="3">
        <f t="shared" si="1"/>
        <v>50000</v>
      </c>
    </row>
    <row r="125" spans="1:8" ht="12.75">
      <c r="A125" s="1"/>
      <c r="B125" s="1"/>
      <c r="C125" s="1" t="s">
        <v>116</v>
      </c>
      <c r="D125" s="2" t="s">
        <v>117</v>
      </c>
      <c r="E125" s="20">
        <f>marzec!H118</f>
        <v>50000</v>
      </c>
      <c r="F125" s="25"/>
      <c r="G125" s="22"/>
      <c r="H125" s="3">
        <f t="shared" si="1"/>
        <v>50000</v>
      </c>
    </row>
    <row r="126" spans="1:8" ht="12.75">
      <c r="A126" s="4" t="s">
        <v>118</v>
      </c>
      <c r="B126" s="4"/>
      <c r="C126" s="4"/>
      <c r="D126" s="5" t="s">
        <v>119</v>
      </c>
      <c r="E126" s="20">
        <f>marzec!H119</f>
        <v>5316475</v>
      </c>
      <c r="F126" s="6">
        <f>F127+F150+F158+F172+F191+F205+F223+F226+F233</f>
        <v>0</v>
      </c>
      <c r="G126" s="6">
        <f>G127+G150+G158+G172+G191+G205+G223+G226+G233</f>
        <v>0</v>
      </c>
      <c r="H126" s="6">
        <f t="shared" si="1"/>
        <v>5316475</v>
      </c>
    </row>
    <row r="127" spans="1:8" ht="12.75">
      <c r="A127" s="4"/>
      <c r="B127" s="1" t="s">
        <v>120</v>
      </c>
      <c r="C127" s="4"/>
      <c r="D127" s="2" t="s">
        <v>121</v>
      </c>
      <c r="E127" s="20">
        <f>marzec!H120</f>
        <v>2496515</v>
      </c>
      <c r="F127" s="3">
        <f>SUM(F128:F148)</f>
        <v>0</v>
      </c>
      <c r="G127" s="3">
        <f>SUM(G128:G149)</f>
        <v>0</v>
      </c>
      <c r="H127" s="3">
        <f t="shared" si="1"/>
        <v>2496515</v>
      </c>
    </row>
    <row r="128" spans="1:8" ht="25.5">
      <c r="A128" s="4"/>
      <c r="B128" s="4"/>
      <c r="C128" s="1" t="s">
        <v>59</v>
      </c>
      <c r="D128" s="2" t="s">
        <v>60</v>
      </c>
      <c r="E128" s="20">
        <f>marzec!H121</f>
        <v>135900</v>
      </c>
      <c r="F128" s="22"/>
      <c r="G128" s="22"/>
      <c r="H128" s="3">
        <f t="shared" si="1"/>
        <v>135900</v>
      </c>
    </row>
    <row r="129" spans="1:8" ht="12.75">
      <c r="A129" s="4"/>
      <c r="B129" s="4"/>
      <c r="C129" s="1" t="s">
        <v>177</v>
      </c>
      <c r="D129" s="2" t="s">
        <v>178</v>
      </c>
      <c r="E129" s="20">
        <f>marzec!H122</f>
        <v>384</v>
      </c>
      <c r="F129" s="22"/>
      <c r="G129" s="22"/>
      <c r="H129" s="3">
        <f t="shared" si="1"/>
        <v>384</v>
      </c>
    </row>
    <row r="130" spans="1:8" ht="25.5">
      <c r="A130" s="4"/>
      <c r="B130" s="4"/>
      <c r="C130" s="1" t="s">
        <v>39</v>
      </c>
      <c r="D130" s="2" t="s">
        <v>40</v>
      </c>
      <c r="E130" s="20">
        <f>marzec!H123</f>
        <v>1570500</v>
      </c>
      <c r="F130" s="25"/>
      <c r="G130" s="25"/>
      <c r="H130" s="3">
        <f t="shared" si="1"/>
        <v>1570500</v>
      </c>
    </row>
    <row r="131" spans="1:8" ht="12.75">
      <c r="A131" s="4"/>
      <c r="B131" s="4"/>
      <c r="C131" s="1" t="s">
        <v>41</v>
      </c>
      <c r="D131" s="2" t="s">
        <v>42</v>
      </c>
      <c r="E131" s="20">
        <f>marzec!H124</f>
        <v>120967</v>
      </c>
      <c r="F131" s="25"/>
      <c r="G131" s="25"/>
      <c r="H131" s="3">
        <f t="shared" si="1"/>
        <v>120967</v>
      </c>
    </row>
    <row r="132" spans="1:8" ht="25.5">
      <c r="A132" s="4"/>
      <c r="B132" s="4"/>
      <c r="C132" s="1" t="s">
        <v>43</v>
      </c>
      <c r="D132" s="2" t="s">
        <v>44</v>
      </c>
      <c r="E132" s="20">
        <f>marzec!H125</f>
        <v>276188</v>
      </c>
      <c r="F132" s="25"/>
      <c r="G132" s="25"/>
      <c r="H132" s="3">
        <f t="shared" si="1"/>
        <v>276188</v>
      </c>
    </row>
    <row r="133" spans="1:8" ht="12.75">
      <c r="A133" s="4"/>
      <c r="B133" s="4"/>
      <c r="C133" s="1" t="s">
        <v>45</v>
      </c>
      <c r="D133" s="2" t="s">
        <v>46</v>
      </c>
      <c r="E133" s="20">
        <f>marzec!H126</f>
        <v>44953</v>
      </c>
      <c r="F133" s="22"/>
      <c r="G133" s="22"/>
      <c r="H133" s="3">
        <f t="shared" si="1"/>
        <v>44953</v>
      </c>
    </row>
    <row r="134" spans="1:8" ht="12.75">
      <c r="A134" s="4"/>
      <c r="B134" s="4"/>
      <c r="C134" s="1" t="s">
        <v>63</v>
      </c>
      <c r="D134" s="2" t="s">
        <v>64</v>
      </c>
      <c r="E134" s="20">
        <f>marzec!H127</f>
        <v>12000</v>
      </c>
      <c r="F134" s="22"/>
      <c r="G134" s="22"/>
      <c r="H134" s="3">
        <f t="shared" si="1"/>
        <v>12000</v>
      </c>
    </row>
    <row r="135" spans="1:8" ht="12.75">
      <c r="A135" s="4"/>
      <c r="B135" s="4"/>
      <c r="C135" s="1" t="s">
        <v>12</v>
      </c>
      <c r="D135" s="2" t="s">
        <v>65</v>
      </c>
      <c r="E135" s="20">
        <f>marzec!H128</f>
        <v>153000</v>
      </c>
      <c r="F135" s="22"/>
      <c r="G135" s="22"/>
      <c r="H135" s="3">
        <f t="shared" si="1"/>
        <v>153000</v>
      </c>
    </row>
    <row r="136" spans="1:8" ht="25.5">
      <c r="A136" s="1"/>
      <c r="B136" s="1"/>
      <c r="C136" s="1" t="s">
        <v>122</v>
      </c>
      <c r="D136" s="2" t="s">
        <v>123</v>
      </c>
      <c r="E136" s="20">
        <f>marzec!H129</f>
        <v>0</v>
      </c>
      <c r="F136" s="22"/>
      <c r="G136" s="22"/>
      <c r="H136" s="3">
        <f t="shared" si="1"/>
        <v>0</v>
      </c>
    </row>
    <row r="137" spans="1:8" ht="12.75">
      <c r="A137" s="1"/>
      <c r="B137" s="1"/>
      <c r="C137" s="1" t="s">
        <v>31</v>
      </c>
      <c r="D137" s="2" t="s">
        <v>32</v>
      </c>
      <c r="E137" s="20">
        <f>marzec!H130</f>
        <v>34000</v>
      </c>
      <c r="F137" s="22"/>
      <c r="G137" s="22"/>
      <c r="H137" s="3">
        <f t="shared" si="1"/>
        <v>34000</v>
      </c>
    </row>
    <row r="138" spans="1:8" ht="12.75">
      <c r="A138" s="1"/>
      <c r="B138" s="1"/>
      <c r="C138" s="1" t="s">
        <v>22</v>
      </c>
      <c r="D138" s="2" t="s">
        <v>23</v>
      </c>
      <c r="E138" s="20">
        <f>marzec!H131</f>
        <v>0</v>
      </c>
      <c r="F138" s="25"/>
      <c r="G138" s="22"/>
      <c r="H138" s="3">
        <f t="shared" si="1"/>
        <v>0</v>
      </c>
    </row>
    <row r="139" spans="1:8" ht="12.75">
      <c r="A139" s="1"/>
      <c r="B139" s="1"/>
      <c r="C139" s="1" t="s">
        <v>68</v>
      </c>
      <c r="D139" s="2" t="s">
        <v>69</v>
      </c>
      <c r="E139" s="20">
        <f>marzec!H132</f>
        <v>2700</v>
      </c>
      <c r="F139" s="22"/>
      <c r="G139" s="22"/>
      <c r="H139" s="3">
        <f t="shared" si="1"/>
        <v>2700</v>
      </c>
    </row>
    <row r="140" spans="1:8" ht="12.75">
      <c r="A140" s="1"/>
      <c r="B140" s="1"/>
      <c r="C140" s="1" t="s">
        <v>14</v>
      </c>
      <c r="D140" s="2" t="s">
        <v>15</v>
      </c>
      <c r="E140" s="20">
        <f>marzec!H133</f>
        <v>30000</v>
      </c>
      <c r="F140" s="22"/>
      <c r="G140" s="22"/>
      <c r="H140" s="3">
        <f t="shared" si="1"/>
        <v>30000</v>
      </c>
    </row>
    <row r="141" spans="1:8" ht="25.5">
      <c r="A141" s="1"/>
      <c r="B141" s="1"/>
      <c r="C141" s="1" t="s">
        <v>70</v>
      </c>
      <c r="D141" s="2" t="s">
        <v>71</v>
      </c>
      <c r="E141" s="20">
        <f>marzec!H134</f>
        <v>2800</v>
      </c>
      <c r="F141" s="22"/>
      <c r="G141" s="22"/>
      <c r="H141" s="3">
        <f t="shared" si="1"/>
        <v>2800</v>
      </c>
    </row>
    <row r="142" spans="1:8" ht="38.25">
      <c r="A142" s="1"/>
      <c r="B142" s="1"/>
      <c r="C142" s="1" t="s">
        <v>72</v>
      </c>
      <c r="D142" s="2" t="s">
        <v>73</v>
      </c>
      <c r="E142" s="20">
        <f>marzec!H135</f>
        <v>0</v>
      </c>
      <c r="F142" s="22"/>
      <c r="G142" s="22"/>
      <c r="H142" s="3">
        <f t="shared" si="1"/>
        <v>0</v>
      </c>
    </row>
    <row r="143" spans="1:8" ht="38.25">
      <c r="A143" s="1"/>
      <c r="B143" s="1"/>
      <c r="C143" s="1" t="s">
        <v>74</v>
      </c>
      <c r="D143" s="2" t="s">
        <v>75</v>
      </c>
      <c r="E143" s="20">
        <f>marzec!H136</f>
        <v>7000</v>
      </c>
      <c r="F143" s="22"/>
      <c r="G143" s="22"/>
      <c r="H143" s="3">
        <f t="shared" si="1"/>
        <v>7000</v>
      </c>
    </row>
    <row r="144" spans="1:8" ht="12.75">
      <c r="A144" s="1"/>
      <c r="B144" s="1"/>
      <c r="C144" s="1" t="s">
        <v>47</v>
      </c>
      <c r="D144" s="2" t="s">
        <v>48</v>
      </c>
      <c r="E144" s="20">
        <f>marzec!H137</f>
        <v>2800</v>
      </c>
      <c r="F144" s="22"/>
      <c r="G144" s="22"/>
      <c r="H144" s="3">
        <f t="shared" si="1"/>
        <v>2800</v>
      </c>
    </row>
    <row r="145" spans="1:8" ht="12.75">
      <c r="A145" s="1"/>
      <c r="B145" s="1"/>
      <c r="C145" s="1" t="s">
        <v>80</v>
      </c>
      <c r="D145" s="2" t="s">
        <v>81</v>
      </c>
      <c r="E145" s="20">
        <f>marzec!H138</f>
        <v>4719</v>
      </c>
      <c r="F145" s="22"/>
      <c r="G145" s="22"/>
      <c r="H145" s="3">
        <f t="shared" si="1"/>
        <v>4719</v>
      </c>
    </row>
    <row r="146" spans="1:8" ht="25.5">
      <c r="A146" s="1"/>
      <c r="B146" s="1"/>
      <c r="C146" s="1" t="s">
        <v>49</v>
      </c>
      <c r="D146" s="2" t="s">
        <v>50</v>
      </c>
      <c r="E146" s="20">
        <f>marzec!H139</f>
        <v>93704</v>
      </c>
      <c r="F146" s="22"/>
      <c r="G146" s="25"/>
      <c r="H146" s="3">
        <f t="shared" si="1"/>
        <v>93704</v>
      </c>
    </row>
    <row r="147" spans="1:8" ht="38.25">
      <c r="A147" s="1"/>
      <c r="B147" s="1"/>
      <c r="C147" s="1" t="s">
        <v>82</v>
      </c>
      <c r="D147" s="2" t="s">
        <v>83</v>
      </c>
      <c r="E147" s="20">
        <f>marzec!H140</f>
        <v>3000</v>
      </c>
      <c r="F147" s="22"/>
      <c r="G147" s="22"/>
      <c r="H147" s="3">
        <f t="shared" si="1"/>
        <v>3000</v>
      </c>
    </row>
    <row r="148" spans="1:8" ht="25.5">
      <c r="A148" s="1"/>
      <c r="B148" s="1"/>
      <c r="C148" s="1" t="s">
        <v>84</v>
      </c>
      <c r="D148" s="2" t="s">
        <v>85</v>
      </c>
      <c r="E148" s="20">
        <f>marzec!H141</f>
        <v>1900</v>
      </c>
      <c r="F148" s="22"/>
      <c r="G148" s="22"/>
      <c r="H148" s="3">
        <f t="shared" si="1"/>
        <v>1900</v>
      </c>
    </row>
    <row r="149" spans="1:8" ht="25.5">
      <c r="A149" s="1"/>
      <c r="B149" s="1"/>
      <c r="C149" s="1" t="s">
        <v>4</v>
      </c>
      <c r="D149" s="2" t="s">
        <v>5</v>
      </c>
      <c r="E149" s="20">
        <f>marzec!H142</f>
        <v>0</v>
      </c>
      <c r="F149" s="22"/>
      <c r="G149" s="25"/>
      <c r="H149" s="3">
        <f t="shared" si="1"/>
        <v>0</v>
      </c>
    </row>
    <row r="150" spans="1:8" ht="25.5">
      <c r="A150" s="1"/>
      <c r="B150" s="1" t="s">
        <v>124</v>
      </c>
      <c r="C150" s="1"/>
      <c r="D150" s="2" t="s">
        <v>125</v>
      </c>
      <c r="E150" s="20">
        <f>marzec!H143</f>
        <v>248040</v>
      </c>
      <c r="F150" s="3">
        <f>SUM(F151:F157)</f>
        <v>0</v>
      </c>
      <c r="G150" s="3">
        <f>SUM(G151:G157)</f>
        <v>0</v>
      </c>
      <c r="H150" s="3">
        <f t="shared" si="1"/>
        <v>248040</v>
      </c>
    </row>
    <row r="151" spans="1:8" ht="25.5">
      <c r="A151" s="1"/>
      <c r="B151" s="1"/>
      <c r="C151" s="1" t="s">
        <v>59</v>
      </c>
      <c r="D151" s="2" t="s">
        <v>60</v>
      </c>
      <c r="E151" s="20">
        <f>marzec!H144</f>
        <v>16900</v>
      </c>
      <c r="F151" s="22"/>
      <c r="G151" s="22"/>
      <c r="H151" s="3">
        <f t="shared" si="1"/>
        <v>16900</v>
      </c>
    </row>
    <row r="152" spans="1:8" ht="25.5">
      <c r="A152" s="1"/>
      <c r="B152" s="1"/>
      <c r="C152" s="1" t="s">
        <v>39</v>
      </c>
      <c r="D152" s="2" t="s">
        <v>40</v>
      </c>
      <c r="E152" s="20">
        <f>marzec!H145</f>
        <v>172700</v>
      </c>
      <c r="F152" s="22"/>
      <c r="G152" s="22"/>
      <c r="H152" s="3">
        <f t="shared" si="1"/>
        <v>172700</v>
      </c>
    </row>
    <row r="153" spans="1:8" ht="12.75">
      <c r="A153" s="1"/>
      <c r="B153" s="1"/>
      <c r="C153" s="1" t="s">
        <v>41</v>
      </c>
      <c r="D153" s="2" t="s">
        <v>42</v>
      </c>
      <c r="E153" s="20">
        <f>marzec!H146</f>
        <v>14188</v>
      </c>
      <c r="F153" s="22"/>
      <c r="G153" s="25"/>
      <c r="H153" s="3">
        <f t="shared" si="1"/>
        <v>14188</v>
      </c>
    </row>
    <row r="154" spans="1:8" ht="25.5">
      <c r="A154" s="1"/>
      <c r="B154" s="1"/>
      <c r="C154" s="1" t="s">
        <v>43</v>
      </c>
      <c r="D154" s="2" t="s">
        <v>44</v>
      </c>
      <c r="E154" s="20">
        <f>marzec!H147</f>
        <v>29580</v>
      </c>
      <c r="F154" s="22"/>
      <c r="G154" s="22"/>
      <c r="H154" s="3">
        <f t="shared" si="1"/>
        <v>29580</v>
      </c>
    </row>
    <row r="155" spans="1:8" ht="12.75">
      <c r="A155" s="1"/>
      <c r="B155" s="1"/>
      <c r="C155" s="1" t="s">
        <v>45</v>
      </c>
      <c r="D155" s="2" t="s">
        <v>46</v>
      </c>
      <c r="E155" s="20">
        <f>marzec!H148</f>
        <v>4690</v>
      </c>
      <c r="F155" s="22"/>
      <c r="G155" s="22"/>
      <c r="H155" s="3">
        <f t="shared" si="1"/>
        <v>4690</v>
      </c>
    </row>
    <row r="156" spans="1:8" ht="12.75">
      <c r="A156" s="1"/>
      <c r="B156" s="1"/>
      <c r="C156" s="1" t="s">
        <v>68</v>
      </c>
      <c r="D156" s="2" t="s">
        <v>69</v>
      </c>
      <c r="E156" s="20">
        <f>marzec!H149</f>
        <v>400</v>
      </c>
      <c r="F156" s="22"/>
      <c r="G156" s="22"/>
      <c r="H156" s="3">
        <f t="shared" si="1"/>
        <v>400</v>
      </c>
    </row>
    <row r="157" spans="1:8" ht="25.5">
      <c r="A157" s="1"/>
      <c r="B157" s="1"/>
      <c r="C157" s="1" t="s">
        <v>49</v>
      </c>
      <c r="D157" s="2" t="s">
        <v>50</v>
      </c>
      <c r="E157" s="20">
        <f>marzec!H150</f>
        <v>9582</v>
      </c>
      <c r="F157" s="22"/>
      <c r="G157" s="22"/>
      <c r="H157" s="3">
        <f t="shared" si="1"/>
        <v>9582</v>
      </c>
    </row>
    <row r="158" spans="1:8" ht="12.75">
      <c r="A158" s="1"/>
      <c r="B158" s="1" t="s">
        <v>126</v>
      </c>
      <c r="C158" s="1"/>
      <c r="D158" s="2" t="s">
        <v>127</v>
      </c>
      <c r="E158" s="20">
        <f>marzec!H151</f>
        <v>322095</v>
      </c>
      <c r="F158" s="3">
        <f>SUM(F159:F171)</f>
        <v>0</v>
      </c>
      <c r="G158" s="3">
        <f>SUM(G159:G171)</f>
        <v>0</v>
      </c>
      <c r="H158" s="3">
        <f t="shared" si="1"/>
        <v>322095</v>
      </c>
    </row>
    <row r="159" spans="1:8" ht="25.5">
      <c r="A159" s="1"/>
      <c r="B159" s="1"/>
      <c r="C159" s="1" t="s">
        <v>59</v>
      </c>
      <c r="D159" s="2" t="s">
        <v>60</v>
      </c>
      <c r="E159" s="20">
        <f>marzec!H152</f>
        <v>19000</v>
      </c>
      <c r="F159" s="22"/>
      <c r="G159" s="22"/>
      <c r="H159" s="3">
        <f t="shared" si="1"/>
        <v>19000</v>
      </c>
    </row>
    <row r="160" spans="1:8" ht="25.5">
      <c r="A160" s="1"/>
      <c r="B160" s="1"/>
      <c r="C160" s="1" t="s">
        <v>39</v>
      </c>
      <c r="D160" s="2" t="s">
        <v>40</v>
      </c>
      <c r="E160" s="20">
        <f>marzec!H153</f>
        <v>196580</v>
      </c>
      <c r="F160" s="25"/>
      <c r="G160" s="25"/>
      <c r="H160" s="3">
        <f t="shared" si="1"/>
        <v>196580</v>
      </c>
    </row>
    <row r="161" spans="1:8" ht="12.75">
      <c r="A161" s="1"/>
      <c r="B161" s="1"/>
      <c r="C161" s="1" t="s">
        <v>41</v>
      </c>
      <c r="D161" s="2" t="s">
        <v>42</v>
      </c>
      <c r="E161" s="20">
        <f>marzec!H154</f>
        <v>17172</v>
      </c>
      <c r="F161" s="25"/>
      <c r="G161" s="25"/>
      <c r="H161" s="3">
        <f aca="true" t="shared" si="2" ref="H161:H226">E161-F161+G161</f>
        <v>17172</v>
      </c>
    </row>
    <row r="162" spans="1:8" ht="25.5">
      <c r="A162" s="1"/>
      <c r="B162" s="1"/>
      <c r="C162" s="1" t="s">
        <v>43</v>
      </c>
      <c r="D162" s="2" t="s">
        <v>44</v>
      </c>
      <c r="E162" s="20">
        <f>marzec!H155</f>
        <v>36300</v>
      </c>
      <c r="F162" s="25"/>
      <c r="G162" s="25"/>
      <c r="H162" s="3">
        <f t="shared" si="2"/>
        <v>36300</v>
      </c>
    </row>
    <row r="163" spans="1:8" ht="12.75">
      <c r="A163" s="1"/>
      <c r="B163" s="1"/>
      <c r="C163" s="1" t="s">
        <v>45</v>
      </c>
      <c r="D163" s="2" t="s">
        <v>46</v>
      </c>
      <c r="E163" s="20">
        <f>marzec!H156</f>
        <v>5740</v>
      </c>
      <c r="F163" s="25"/>
      <c r="G163" s="25"/>
      <c r="H163" s="3">
        <f t="shared" si="2"/>
        <v>5740</v>
      </c>
    </row>
    <row r="164" spans="1:8" ht="12.75">
      <c r="A164" s="1"/>
      <c r="B164" s="1"/>
      <c r="C164" s="1" t="s">
        <v>63</v>
      </c>
      <c r="D164" s="2" t="s">
        <v>64</v>
      </c>
      <c r="E164" s="20">
        <f>marzec!H157</f>
        <v>8120</v>
      </c>
      <c r="F164" s="25"/>
      <c r="G164" s="25"/>
      <c r="H164" s="3">
        <f t="shared" si="2"/>
        <v>8120</v>
      </c>
    </row>
    <row r="165" spans="1:8" ht="12.75">
      <c r="A165" s="1"/>
      <c r="B165" s="1"/>
      <c r="C165" s="1" t="s">
        <v>12</v>
      </c>
      <c r="D165" s="2" t="s">
        <v>65</v>
      </c>
      <c r="E165" s="20">
        <f>marzec!H158</f>
        <v>5000</v>
      </c>
      <c r="F165" s="22"/>
      <c r="G165" s="22"/>
      <c r="H165" s="3">
        <f t="shared" si="2"/>
        <v>5000</v>
      </c>
    </row>
    <row r="166" spans="1:8" ht="12.75">
      <c r="A166" s="1"/>
      <c r="B166" s="1"/>
      <c r="C166" s="1" t="s">
        <v>31</v>
      </c>
      <c r="D166" s="2" t="s">
        <v>32</v>
      </c>
      <c r="E166" s="20">
        <f>marzec!H159</f>
        <v>1600</v>
      </c>
      <c r="F166" s="22"/>
      <c r="G166" s="22"/>
      <c r="H166" s="3">
        <f t="shared" si="2"/>
        <v>1600</v>
      </c>
    </row>
    <row r="167" spans="1:8" ht="12.75">
      <c r="A167" s="1"/>
      <c r="B167" s="1"/>
      <c r="C167" s="1" t="s">
        <v>68</v>
      </c>
      <c r="D167" s="2" t="s">
        <v>69</v>
      </c>
      <c r="E167" s="20">
        <f>marzec!H160</f>
        <v>350</v>
      </c>
      <c r="F167" s="22"/>
      <c r="G167" s="22"/>
      <c r="H167" s="3">
        <f t="shared" si="2"/>
        <v>350</v>
      </c>
    </row>
    <row r="168" spans="1:8" ht="12.75">
      <c r="A168" s="1"/>
      <c r="B168" s="1"/>
      <c r="C168" s="1" t="s">
        <v>14</v>
      </c>
      <c r="D168" s="2" t="s">
        <v>15</v>
      </c>
      <c r="E168" s="20">
        <f>marzec!H161</f>
        <v>19000</v>
      </c>
      <c r="F168" s="22"/>
      <c r="G168" s="22"/>
      <c r="H168" s="3">
        <f t="shared" si="2"/>
        <v>19000</v>
      </c>
    </row>
    <row r="169" spans="1:8" ht="38.25">
      <c r="A169" s="1"/>
      <c r="B169" s="1"/>
      <c r="C169" s="1" t="s">
        <v>74</v>
      </c>
      <c r="D169" s="2" t="s">
        <v>75</v>
      </c>
      <c r="E169" s="20">
        <f>marzec!H162</f>
        <v>1200</v>
      </c>
      <c r="F169" s="22"/>
      <c r="G169" s="22"/>
      <c r="H169" s="3">
        <f t="shared" si="2"/>
        <v>1200</v>
      </c>
    </row>
    <row r="170" spans="1:8" ht="12.75">
      <c r="A170" s="1"/>
      <c r="B170" s="1"/>
      <c r="C170" s="1" t="s">
        <v>80</v>
      </c>
      <c r="D170" s="2" t="s">
        <v>81</v>
      </c>
      <c r="E170" s="20">
        <f>marzec!H163</f>
        <v>450</v>
      </c>
      <c r="F170" s="22"/>
      <c r="G170" s="22"/>
      <c r="H170" s="3">
        <f t="shared" si="2"/>
        <v>450</v>
      </c>
    </row>
    <row r="171" spans="1:8" ht="25.5">
      <c r="A171" s="1"/>
      <c r="B171" s="1"/>
      <c r="C171" s="1" t="s">
        <v>49</v>
      </c>
      <c r="D171" s="2" t="s">
        <v>50</v>
      </c>
      <c r="E171" s="20">
        <f>marzec!H164</f>
        <v>11583</v>
      </c>
      <c r="F171" s="22"/>
      <c r="G171" s="22"/>
      <c r="H171" s="3">
        <f t="shared" si="2"/>
        <v>11583</v>
      </c>
    </row>
    <row r="172" spans="1:8" ht="12.75">
      <c r="A172" s="1"/>
      <c r="B172" s="1" t="s">
        <v>128</v>
      </c>
      <c r="C172" s="1"/>
      <c r="D172" s="2" t="s">
        <v>129</v>
      </c>
      <c r="E172" s="20">
        <f>marzec!H165</f>
        <v>1374850</v>
      </c>
      <c r="F172" s="3">
        <f>SUM(F173:F190)</f>
        <v>0</v>
      </c>
      <c r="G172" s="3">
        <f>SUM(G173:G190)</f>
        <v>0</v>
      </c>
      <c r="H172" s="3">
        <f t="shared" si="2"/>
        <v>1374850</v>
      </c>
    </row>
    <row r="173" spans="1:8" ht="25.5">
      <c r="A173" s="1"/>
      <c r="B173" s="1"/>
      <c r="C173" s="1" t="s">
        <v>59</v>
      </c>
      <c r="D173" s="2" t="s">
        <v>60</v>
      </c>
      <c r="E173" s="20">
        <f>marzec!H166</f>
        <v>82550</v>
      </c>
      <c r="F173" s="22"/>
      <c r="G173" s="22"/>
      <c r="H173" s="3">
        <f t="shared" si="2"/>
        <v>82550</v>
      </c>
    </row>
    <row r="174" spans="1:8" ht="25.5">
      <c r="A174" s="1"/>
      <c r="B174" s="1"/>
      <c r="C174" s="1" t="s">
        <v>39</v>
      </c>
      <c r="D174" s="2" t="s">
        <v>40</v>
      </c>
      <c r="E174" s="20">
        <f>marzec!H167</f>
        <v>839167</v>
      </c>
      <c r="F174" s="25"/>
      <c r="G174" s="25"/>
      <c r="H174" s="3">
        <f t="shared" si="2"/>
        <v>839167</v>
      </c>
    </row>
    <row r="175" spans="1:8" ht="12.75">
      <c r="A175" s="1"/>
      <c r="B175" s="1"/>
      <c r="C175" s="1" t="s">
        <v>41</v>
      </c>
      <c r="D175" s="2" t="s">
        <v>42</v>
      </c>
      <c r="E175" s="20">
        <f>marzec!H168</f>
        <v>65103</v>
      </c>
      <c r="F175" s="25"/>
      <c r="G175" s="25"/>
      <c r="H175" s="3">
        <f t="shared" si="2"/>
        <v>65103</v>
      </c>
    </row>
    <row r="176" spans="1:8" ht="25.5">
      <c r="A176" s="1"/>
      <c r="B176" s="1"/>
      <c r="C176" s="1" t="s">
        <v>43</v>
      </c>
      <c r="D176" s="2" t="s">
        <v>44</v>
      </c>
      <c r="E176" s="20">
        <f>marzec!H169</f>
        <v>147138</v>
      </c>
      <c r="F176" s="25"/>
      <c r="G176" s="25"/>
      <c r="H176" s="3">
        <f t="shared" si="2"/>
        <v>147138</v>
      </c>
    </row>
    <row r="177" spans="1:8" ht="12.75">
      <c r="A177" s="1"/>
      <c r="B177" s="1"/>
      <c r="C177" s="1" t="s">
        <v>45</v>
      </c>
      <c r="D177" s="2" t="s">
        <v>46</v>
      </c>
      <c r="E177" s="20">
        <f>marzec!H170</f>
        <v>24172</v>
      </c>
      <c r="F177" s="25"/>
      <c r="G177" s="25"/>
      <c r="H177" s="3">
        <f t="shared" si="2"/>
        <v>24172</v>
      </c>
    </row>
    <row r="178" spans="1:8" ht="12.75">
      <c r="A178" s="1"/>
      <c r="B178" s="1"/>
      <c r="C178" s="1" t="s">
        <v>63</v>
      </c>
      <c r="D178" s="2" t="s">
        <v>64</v>
      </c>
      <c r="E178" s="20">
        <f>marzec!H171</f>
        <v>22000</v>
      </c>
      <c r="F178" s="25"/>
      <c r="G178" s="25"/>
      <c r="H178" s="3">
        <f t="shared" si="2"/>
        <v>22000</v>
      </c>
    </row>
    <row r="179" spans="1:8" ht="12.75">
      <c r="A179" s="1"/>
      <c r="B179" s="1"/>
      <c r="C179" s="1" t="s">
        <v>12</v>
      </c>
      <c r="D179" s="2" t="s">
        <v>65</v>
      </c>
      <c r="E179" s="20">
        <f>marzec!H172</f>
        <v>72000</v>
      </c>
      <c r="F179" s="25"/>
      <c r="G179" s="25"/>
      <c r="H179" s="3">
        <f t="shared" si="2"/>
        <v>72000</v>
      </c>
    </row>
    <row r="180" spans="1:8" ht="12.75">
      <c r="A180" s="1"/>
      <c r="B180" s="1"/>
      <c r="C180" s="1" t="s">
        <v>31</v>
      </c>
      <c r="D180" s="2" t="s">
        <v>32</v>
      </c>
      <c r="E180" s="20">
        <f>marzec!H173</f>
        <v>20000</v>
      </c>
      <c r="F180" s="25"/>
      <c r="G180" s="25"/>
      <c r="H180" s="3">
        <f t="shared" si="2"/>
        <v>20000</v>
      </c>
    </row>
    <row r="181" spans="1:8" ht="12.75">
      <c r="A181" s="1"/>
      <c r="B181" s="1"/>
      <c r="C181" s="1" t="s">
        <v>22</v>
      </c>
      <c r="D181" s="2" t="s">
        <v>23</v>
      </c>
      <c r="E181" s="20">
        <f>marzec!H174</f>
        <v>0</v>
      </c>
      <c r="F181" s="25"/>
      <c r="G181" s="25"/>
      <c r="H181" s="3">
        <f t="shared" si="2"/>
        <v>0</v>
      </c>
    </row>
    <row r="182" spans="1:8" ht="12.75">
      <c r="A182" s="1"/>
      <c r="B182" s="1"/>
      <c r="C182" s="1" t="s">
        <v>68</v>
      </c>
      <c r="D182" s="2" t="s">
        <v>69</v>
      </c>
      <c r="E182" s="20">
        <f>marzec!H175</f>
        <v>1100</v>
      </c>
      <c r="F182" s="25"/>
      <c r="G182" s="25"/>
      <c r="H182" s="3">
        <f t="shared" si="2"/>
        <v>1100</v>
      </c>
    </row>
    <row r="183" spans="1:8" ht="12.75">
      <c r="A183" s="1"/>
      <c r="B183" s="1"/>
      <c r="C183" s="1" t="s">
        <v>14</v>
      </c>
      <c r="D183" s="2" t="s">
        <v>15</v>
      </c>
      <c r="E183" s="20">
        <f>marzec!H176</f>
        <v>26684</v>
      </c>
      <c r="F183" s="25"/>
      <c r="G183" s="25"/>
      <c r="H183" s="3">
        <f t="shared" si="2"/>
        <v>26684</v>
      </c>
    </row>
    <row r="184" spans="1:8" ht="25.5">
      <c r="A184" s="1"/>
      <c r="B184" s="1"/>
      <c r="C184" s="1" t="s">
        <v>70</v>
      </c>
      <c r="D184" s="2" t="s">
        <v>71</v>
      </c>
      <c r="E184" s="20">
        <f>marzec!H177</f>
        <v>4000</v>
      </c>
      <c r="F184" s="25"/>
      <c r="G184" s="25"/>
      <c r="H184" s="3">
        <f t="shared" si="2"/>
        <v>4000</v>
      </c>
    </row>
    <row r="185" spans="1:8" ht="38.25">
      <c r="A185" s="1"/>
      <c r="B185" s="1"/>
      <c r="C185" s="1" t="s">
        <v>74</v>
      </c>
      <c r="D185" s="2" t="s">
        <v>75</v>
      </c>
      <c r="E185" s="20">
        <f>marzec!H178</f>
        <v>2900</v>
      </c>
      <c r="F185" s="25"/>
      <c r="G185" s="25"/>
      <c r="H185" s="3">
        <f t="shared" si="2"/>
        <v>2900</v>
      </c>
    </row>
    <row r="186" spans="1:8" ht="12.75">
      <c r="A186" s="1"/>
      <c r="B186" s="1"/>
      <c r="C186" s="1" t="s">
        <v>47</v>
      </c>
      <c r="D186" s="2" t="s">
        <v>48</v>
      </c>
      <c r="E186" s="20">
        <f>marzec!H179</f>
        <v>1950</v>
      </c>
      <c r="F186" s="25"/>
      <c r="G186" s="25"/>
      <c r="H186" s="3">
        <f t="shared" si="2"/>
        <v>1950</v>
      </c>
    </row>
    <row r="187" spans="1:8" ht="12.75">
      <c r="A187" s="1"/>
      <c r="B187" s="1"/>
      <c r="C187" s="1" t="s">
        <v>80</v>
      </c>
      <c r="D187" s="2" t="s">
        <v>81</v>
      </c>
      <c r="E187" s="20">
        <f>marzec!H180</f>
        <v>5100</v>
      </c>
      <c r="F187" s="25"/>
      <c r="G187" s="25"/>
      <c r="H187" s="3">
        <f t="shared" si="2"/>
        <v>5100</v>
      </c>
    </row>
    <row r="188" spans="1:8" ht="25.5">
      <c r="A188" s="1"/>
      <c r="B188" s="1"/>
      <c r="C188" s="1" t="s">
        <v>49</v>
      </c>
      <c r="D188" s="2" t="s">
        <v>50</v>
      </c>
      <c r="E188" s="20">
        <f>marzec!H181</f>
        <v>58495</v>
      </c>
      <c r="F188" s="25"/>
      <c r="G188" s="25"/>
      <c r="H188" s="3">
        <f t="shared" si="2"/>
        <v>58495</v>
      </c>
    </row>
    <row r="189" spans="1:8" ht="38.25">
      <c r="A189" s="1"/>
      <c r="B189" s="1"/>
      <c r="C189" s="1" t="s">
        <v>82</v>
      </c>
      <c r="D189" s="2" t="s">
        <v>83</v>
      </c>
      <c r="E189" s="20">
        <f>marzec!H182</f>
        <v>1200</v>
      </c>
      <c r="F189" s="22"/>
      <c r="G189" s="22"/>
      <c r="H189" s="3">
        <f t="shared" si="2"/>
        <v>1200</v>
      </c>
    </row>
    <row r="190" spans="1:8" ht="25.5">
      <c r="A190" s="1"/>
      <c r="B190" s="1"/>
      <c r="C190" s="1" t="s">
        <v>84</v>
      </c>
      <c r="D190" s="2" t="s">
        <v>85</v>
      </c>
      <c r="E190" s="20">
        <f>marzec!H183</f>
        <v>1291</v>
      </c>
      <c r="F190" s="22"/>
      <c r="G190" s="22"/>
      <c r="H190" s="3">
        <f t="shared" si="2"/>
        <v>1291</v>
      </c>
    </row>
    <row r="191" spans="1:8" ht="12.75">
      <c r="A191" s="1"/>
      <c r="B191" s="1" t="s">
        <v>130</v>
      </c>
      <c r="C191" s="1"/>
      <c r="D191" s="2" t="s">
        <v>131</v>
      </c>
      <c r="E191" s="20">
        <f>marzec!H184</f>
        <v>377533</v>
      </c>
      <c r="F191" s="3">
        <f>SUM(F192:F203)</f>
        <v>0</v>
      </c>
      <c r="G191" s="3">
        <f>SUM(G192:G204)</f>
        <v>0</v>
      </c>
      <c r="H191" s="3">
        <f t="shared" si="2"/>
        <v>377533</v>
      </c>
    </row>
    <row r="192" spans="1:8" ht="25.5">
      <c r="A192" s="1"/>
      <c r="B192" s="1"/>
      <c r="C192" s="1" t="s">
        <v>59</v>
      </c>
      <c r="D192" s="2" t="s">
        <v>60</v>
      </c>
      <c r="E192" s="20">
        <f>marzec!H185</f>
        <v>12</v>
      </c>
      <c r="F192" s="22"/>
      <c r="G192" s="22"/>
      <c r="H192" s="3">
        <f t="shared" si="2"/>
        <v>12</v>
      </c>
    </row>
    <row r="193" spans="1:8" ht="25.5">
      <c r="A193" s="1"/>
      <c r="B193" s="1"/>
      <c r="C193" s="1" t="s">
        <v>39</v>
      </c>
      <c r="D193" s="2" t="s">
        <v>40</v>
      </c>
      <c r="E193" s="20">
        <f>marzec!H186</f>
        <v>50000</v>
      </c>
      <c r="F193" s="22"/>
      <c r="G193" s="22"/>
      <c r="H193" s="3">
        <f t="shared" si="2"/>
        <v>50000</v>
      </c>
    </row>
    <row r="194" spans="1:8" ht="12.75">
      <c r="A194" s="1"/>
      <c r="B194" s="1"/>
      <c r="C194" s="1" t="s">
        <v>41</v>
      </c>
      <c r="D194" s="2" t="s">
        <v>42</v>
      </c>
      <c r="E194" s="20">
        <f>marzec!H187</f>
        <v>3161</v>
      </c>
      <c r="F194" s="22"/>
      <c r="G194" s="22"/>
      <c r="H194" s="3">
        <f t="shared" si="2"/>
        <v>3161</v>
      </c>
    </row>
    <row r="195" spans="1:8" ht="25.5">
      <c r="A195" s="1"/>
      <c r="B195" s="1"/>
      <c r="C195" s="1" t="s">
        <v>43</v>
      </c>
      <c r="D195" s="2" t="s">
        <v>44</v>
      </c>
      <c r="E195" s="20">
        <f>marzec!H188</f>
        <v>9400</v>
      </c>
      <c r="F195" s="22"/>
      <c r="G195" s="22"/>
      <c r="H195" s="3">
        <f t="shared" si="2"/>
        <v>9400</v>
      </c>
    </row>
    <row r="196" spans="1:8" ht="12.75">
      <c r="A196" s="1"/>
      <c r="B196" s="1"/>
      <c r="C196" s="1" t="s">
        <v>45</v>
      </c>
      <c r="D196" s="2" t="s">
        <v>46</v>
      </c>
      <c r="E196" s="20">
        <f>marzec!H189</f>
        <v>1310</v>
      </c>
      <c r="F196" s="22"/>
      <c r="G196" s="22"/>
      <c r="H196" s="3">
        <f t="shared" si="2"/>
        <v>1310</v>
      </c>
    </row>
    <row r="197" spans="1:8" ht="12.75">
      <c r="A197" s="1"/>
      <c r="B197" s="1"/>
      <c r="C197" s="1" t="s">
        <v>12</v>
      </c>
      <c r="D197" s="2" t="s">
        <v>65</v>
      </c>
      <c r="E197" s="20">
        <f>marzec!H190</f>
        <v>50000</v>
      </c>
      <c r="F197" s="22"/>
      <c r="G197" s="22"/>
      <c r="H197" s="3">
        <f t="shared" si="2"/>
        <v>50000</v>
      </c>
    </row>
    <row r="198" spans="1:8" ht="12.75">
      <c r="A198" s="1"/>
      <c r="B198" s="1"/>
      <c r="C198" s="1" t="s">
        <v>68</v>
      </c>
      <c r="D198" s="2" t="s">
        <v>69</v>
      </c>
      <c r="E198" s="20">
        <f>marzec!H191</f>
        <v>200</v>
      </c>
      <c r="F198" s="22"/>
      <c r="G198" s="22"/>
      <c r="H198" s="3">
        <f t="shared" si="2"/>
        <v>200</v>
      </c>
    </row>
    <row r="199" spans="1:8" ht="12.75">
      <c r="A199" s="1"/>
      <c r="B199" s="1"/>
      <c r="C199" s="1" t="s">
        <v>14</v>
      </c>
      <c r="D199" s="2" t="s">
        <v>15</v>
      </c>
      <c r="E199" s="20">
        <f>marzec!H192</f>
        <v>260000</v>
      </c>
      <c r="F199" s="22"/>
      <c r="G199" s="22"/>
      <c r="H199" s="3">
        <f t="shared" si="2"/>
        <v>260000</v>
      </c>
    </row>
    <row r="200" spans="1:8" ht="38.25">
      <c r="A200" s="1"/>
      <c r="B200" s="1"/>
      <c r="C200" s="1" t="s">
        <v>72</v>
      </c>
      <c r="D200" s="2" t="s">
        <v>73</v>
      </c>
      <c r="E200" s="20">
        <f>marzec!H193</f>
        <v>600</v>
      </c>
      <c r="F200" s="22"/>
      <c r="G200" s="22"/>
      <c r="H200" s="3">
        <f t="shared" si="2"/>
        <v>600</v>
      </c>
    </row>
    <row r="201" spans="1:8" ht="12.75">
      <c r="A201" s="1"/>
      <c r="B201" s="1"/>
      <c r="C201" s="1" t="s">
        <v>47</v>
      </c>
      <c r="D201" s="2" t="s">
        <v>132</v>
      </c>
      <c r="E201" s="20">
        <f>marzec!H194</f>
        <v>250</v>
      </c>
      <c r="F201" s="22"/>
      <c r="G201" s="22"/>
      <c r="H201" s="3">
        <f t="shared" si="2"/>
        <v>250</v>
      </c>
    </row>
    <row r="202" spans="1:8" ht="12.75">
      <c r="A202" s="1"/>
      <c r="B202" s="1"/>
      <c r="C202" s="1" t="s">
        <v>80</v>
      </c>
      <c r="D202" s="2" t="s">
        <v>81</v>
      </c>
      <c r="E202" s="20">
        <f>marzec!H195</f>
        <v>1600</v>
      </c>
      <c r="F202" s="22"/>
      <c r="G202" s="22"/>
      <c r="H202" s="3">
        <f t="shared" si="2"/>
        <v>1600</v>
      </c>
    </row>
    <row r="203" spans="1:8" ht="25.5">
      <c r="A203" s="1"/>
      <c r="B203" s="1"/>
      <c r="C203" s="1" t="s">
        <v>49</v>
      </c>
      <c r="D203" s="2" t="s">
        <v>50</v>
      </c>
      <c r="E203" s="20">
        <f>marzec!H196</f>
        <v>1000</v>
      </c>
      <c r="F203" s="22"/>
      <c r="G203" s="22"/>
      <c r="H203" s="3">
        <f t="shared" si="2"/>
        <v>1000</v>
      </c>
    </row>
    <row r="204" spans="1:8" ht="25.5">
      <c r="A204" s="1"/>
      <c r="B204" s="1"/>
      <c r="C204" s="1" t="s">
        <v>86</v>
      </c>
      <c r="D204" s="2" t="s">
        <v>87</v>
      </c>
      <c r="E204" s="20">
        <f>marzec!H197</f>
        <v>0</v>
      </c>
      <c r="F204" s="22"/>
      <c r="G204" s="25"/>
      <c r="H204" s="3">
        <f t="shared" si="2"/>
        <v>0</v>
      </c>
    </row>
    <row r="205" spans="1:8" ht="25.5">
      <c r="A205" s="1"/>
      <c r="B205" s="1" t="s">
        <v>133</v>
      </c>
      <c r="C205" s="1"/>
      <c r="D205" s="2" t="s">
        <v>134</v>
      </c>
      <c r="E205" s="20">
        <f>marzec!H198</f>
        <v>306823</v>
      </c>
      <c r="F205" s="3">
        <f>SUM(F206:F222)</f>
        <v>0</v>
      </c>
      <c r="G205" s="3">
        <f>SUM(G206:G222)</f>
        <v>0</v>
      </c>
      <c r="H205" s="3">
        <f t="shared" si="2"/>
        <v>306823</v>
      </c>
    </row>
    <row r="206" spans="1:8" ht="25.5">
      <c r="A206" s="1"/>
      <c r="B206" s="1"/>
      <c r="C206" s="1" t="s">
        <v>59</v>
      </c>
      <c r="D206" s="2" t="s">
        <v>60</v>
      </c>
      <c r="E206" s="20">
        <f>marzec!H199</f>
        <v>24</v>
      </c>
      <c r="F206" s="22"/>
      <c r="G206" s="22"/>
      <c r="H206" s="3">
        <f t="shared" si="2"/>
        <v>24</v>
      </c>
    </row>
    <row r="207" spans="1:8" ht="25.5">
      <c r="A207" s="1"/>
      <c r="B207" s="1"/>
      <c r="C207" s="1" t="s">
        <v>39</v>
      </c>
      <c r="D207" s="2" t="s">
        <v>40</v>
      </c>
      <c r="E207" s="20">
        <f>marzec!H200</f>
        <v>214500</v>
      </c>
      <c r="F207" s="22"/>
      <c r="G207" s="22"/>
      <c r="H207" s="3">
        <f t="shared" si="2"/>
        <v>214500</v>
      </c>
    </row>
    <row r="208" spans="1:8" ht="12.75">
      <c r="A208" s="1"/>
      <c r="B208" s="1"/>
      <c r="C208" s="1" t="s">
        <v>41</v>
      </c>
      <c r="D208" s="2" t="s">
        <v>42</v>
      </c>
      <c r="E208" s="20">
        <f>marzec!H201</f>
        <v>15655</v>
      </c>
      <c r="F208" s="22"/>
      <c r="G208" s="22"/>
      <c r="H208" s="3">
        <f t="shared" si="2"/>
        <v>15655</v>
      </c>
    </row>
    <row r="209" spans="1:8" ht="25.5">
      <c r="A209" s="1"/>
      <c r="B209" s="1"/>
      <c r="C209" s="1" t="s">
        <v>43</v>
      </c>
      <c r="D209" s="2" t="s">
        <v>44</v>
      </c>
      <c r="E209" s="20">
        <f>marzec!H202</f>
        <v>35000</v>
      </c>
      <c r="F209" s="22"/>
      <c r="G209" s="22"/>
      <c r="H209" s="3">
        <f t="shared" si="2"/>
        <v>35000</v>
      </c>
    </row>
    <row r="210" spans="1:8" ht="12.75">
      <c r="A210" s="1"/>
      <c r="B210" s="1"/>
      <c r="C210" s="1" t="s">
        <v>45</v>
      </c>
      <c r="D210" s="2" t="s">
        <v>46</v>
      </c>
      <c r="E210" s="20">
        <f>marzec!H203</f>
        <v>5300</v>
      </c>
      <c r="F210" s="22"/>
      <c r="G210" s="22"/>
      <c r="H210" s="3">
        <f t="shared" si="2"/>
        <v>5300</v>
      </c>
    </row>
    <row r="211" spans="1:8" ht="12.75">
      <c r="A211" s="1"/>
      <c r="B211" s="1"/>
      <c r="C211" s="1" t="s">
        <v>12</v>
      </c>
      <c r="D211" s="2" t="s">
        <v>65</v>
      </c>
      <c r="E211" s="20">
        <f>marzec!H204</f>
        <v>9000</v>
      </c>
      <c r="F211" s="22"/>
      <c r="G211" s="22"/>
      <c r="H211" s="3">
        <f t="shared" si="2"/>
        <v>9000</v>
      </c>
    </row>
    <row r="212" spans="1:8" ht="12.75">
      <c r="A212" s="1"/>
      <c r="B212" s="1"/>
      <c r="C212" s="1" t="s">
        <v>68</v>
      </c>
      <c r="D212" s="2" t="s">
        <v>69</v>
      </c>
      <c r="E212" s="20">
        <f>marzec!H205</f>
        <v>600</v>
      </c>
      <c r="F212" s="22"/>
      <c r="G212" s="22"/>
      <c r="H212" s="3">
        <f t="shared" si="2"/>
        <v>600</v>
      </c>
    </row>
    <row r="213" spans="1:8" ht="12.75">
      <c r="A213" s="1"/>
      <c r="B213" s="1"/>
      <c r="C213" s="1" t="s">
        <v>14</v>
      </c>
      <c r="D213" s="2" t="s">
        <v>15</v>
      </c>
      <c r="E213" s="20">
        <f>marzec!H206</f>
        <v>2644</v>
      </c>
      <c r="F213" s="22"/>
      <c r="G213" s="22"/>
      <c r="H213" s="3">
        <f t="shared" si="2"/>
        <v>2644</v>
      </c>
    </row>
    <row r="214" spans="1:8" ht="25.5">
      <c r="A214" s="1"/>
      <c r="B214" s="1"/>
      <c r="C214" s="1" t="s">
        <v>70</v>
      </c>
      <c r="D214" s="2" t="s">
        <v>71</v>
      </c>
      <c r="E214" s="20">
        <f>marzec!H207</f>
        <v>2000</v>
      </c>
      <c r="F214" s="22"/>
      <c r="G214" s="22"/>
      <c r="H214" s="3">
        <f t="shared" si="2"/>
        <v>2000</v>
      </c>
    </row>
    <row r="215" spans="1:8" ht="38.25">
      <c r="A215" s="1"/>
      <c r="B215" s="1"/>
      <c r="C215" s="1" t="s">
        <v>72</v>
      </c>
      <c r="D215" s="2" t="s">
        <v>73</v>
      </c>
      <c r="E215" s="20">
        <f>marzec!H208</f>
        <v>2100</v>
      </c>
      <c r="F215" s="22"/>
      <c r="G215" s="22"/>
      <c r="H215" s="3">
        <f t="shared" si="2"/>
        <v>2100</v>
      </c>
    </row>
    <row r="216" spans="1:8" ht="38.25">
      <c r="A216" s="1"/>
      <c r="B216" s="1"/>
      <c r="C216" s="1" t="s">
        <v>74</v>
      </c>
      <c r="D216" s="2" t="s">
        <v>75</v>
      </c>
      <c r="E216" s="20">
        <f>marzec!H209</f>
        <v>3500</v>
      </c>
      <c r="F216" s="22"/>
      <c r="G216" s="22"/>
      <c r="H216" s="3">
        <f t="shared" si="2"/>
        <v>3500</v>
      </c>
    </row>
    <row r="217" spans="1:8" ht="12.75">
      <c r="A217" s="1"/>
      <c r="B217" s="1"/>
      <c r="C217" s="1" t="s">
        <v>47</v>
      </c>
      <c r="D217" s="2" t="s">
        <v>48</v>
      </c>
      <c r="E217" s="20">
        <f>marzec!H210</f>
        <v>2700</v>
      </c>
      <c r="F217" s="22"/>
      <c r="G217" s="22"/>
      <c r="H217" s="3">
        <f t="shared" si="2"/>
        <v>2700</v>
      </c>
    </row>
    <row r="218" spans="1:8" ht="25.5">
      <c r="A218" s="1"/>
      <c r="B218" s="1"/>
      <c r="C218" s="1" t="s">
        <v>49</v>
      </c>
      <c r="D218" s="2" t="s">
        <v>50</v>
      </c>
      <c r="E218" s="20">
        <f>marzec!H211</f>
        <v>5000</v>
      </c>
      <c r="F218" s="22"/>
      <c r="G218" s="22"/>
      <c r="H218" s="3">
        <f t="shared" si="2"/>
        <v>5000</v>
      </c>
    </row>
    <row r="219" spans="1:8" ht="38.25">
      <c r="A219" s="1"/>
      <c r="B219" s="1"/>
      <c r="C219" s="1" t="s">
        <v>51</v>
      </c>
      <c r="D219" s="2" t="s">
        <v>52</v>
      </c>
      <c r="E219" s="20">
        <f>marzec!H212</f>
        <v>2500</v>
      </c>
      <c r="F219" s="22"/>
      <c r="G219" s="22"/>
      <c r="H219" s="3">
        <f t="shared" si="2"/>
        <v>2500</v>
      </c>
    </row>
    <row r="220" spans="1:8" ht="38.25">
      <c r="A220" s="1"/>
      <c r="B220" s="1"/>
      <c r="C220" s="1" t="s">
        <v>82</v>
      </c>
      <c r="D220" s="2" t="s">
        <v>83</v>
      </c>
      <c r="E220" s="20">
        <f>marzec!H213</f>
        <v>1300</v>
      </c>
      <c r="F220" s="22"/>
      <c r="G220" s="22"/>
      <c r="H220" s="3">
        <f t="shared" si="2"/>
        <v>1300</v>
      </c>
    </row>
    <row r="221" spans="1:8" ht="25.5">
      <c r="A221" s="1"/>
      <c r="B221" s="1"/>
      <c r="C221" s="1" t="s">
        <v>84</v>
      </c>
      <c r="D221" s="2" t="s">
        <v>85</v>
      </c>
      <c r="E221" s="20">
        <f>marzec!H214</f>
        <v>5000</v>
      </c>
      <c r="F221" s="22"/>
      <c r="G221" s="22"/>
      <c r="H221" s="3">
        <f t="shared" si="2"/>
        <v>5000</v>
      </c>
    </row>
    <row r="222" spans="1:8" ht="25.5">
      <c r="A222" s="1"/>
      <c r="B222" s="1"/>
      <c r="C222" s="1" t="s">
        <v>86</v>
      </c>
      <c r="D222" s="2" t="s">
        <v>135</v>
      </c>
      <c r="E222" s="20">
        <f>marzec!H215</f>
        <v>0</v>
      </c>
      <c r="F222" s="22"/>
      <c r="G222" s="22"/>
      <c r="H222" s="3">
        <f t="shared" si="2"/>
        <v>0</v>
      </c>
    </row>
    <row r="223" spans="1:8" ht="25.5">
      <c r="A223" s="1"/>
      <c r="B223" s="1" t="s">
        <v>136</v>
      </c>
      <c r="C223" s="1"/>
      <c r="D223" s="2" t="s">
        <v>137</v>
      </c>
      <c r="E223" s="20">
        <f>marzec!H216</f>
        <v>29260</v>
      </c>
      <c r="F223" s="3">
        <f>SUM(F224:F225)</f>
        <v>0</v>
      </c>
      <c r="G223" s="3">
        <f>SUM(G224:G225)</f>
        <v>0</v>
      </c>
      <c r="H223" s="3">
        <f t="shared" si="2"/>
        <v>29260</v>
      </c>
    </row>
    <row r="224" spans="1:8" ht="12.75">
      <c r="A224" s="1"/>
      <c r="B224" s="1"/>
      <c r="C224" s="1" t="s">
        <v>14</v>
      </c>
      <c r="D224" s="2" t="s">
        <v>138</v>
      </c>
      <c r="E224" s="20">
        <f>marzec!H217</f>
        <v>25430</v>
      </c>
      <c r="F224" s="22"/>
      <c r="G224" s="22"/>
      <c r="H224" s="3">
        <f t="shared" si="2"/>
        <v>25430</v>
      </c>
    </row>
    <row r="225" spans="1:8" ht="12.75">
      <c r="A225" s="1"/>
      <c r="B225" s="1"/>
      <c r="C225" s="1" t="s">
        <v>47</v>
      </c>
      <c r="D225" s="2" t="s">
        <v>48</v>
      </c>
      <c r="E225" s="20">
        <f>marzec!H218</f>
        <v>3830</v>
      </c>
      <c r="F225" s="22"/>
      <c r="G225" s="22"/>
      <c r="H225" s="3">
        <f t="shared" si="2"/>
        <v>3830</v>
      </c>
    </row>
    <row r="226" spans="1:8" ht="12.75">
      <c r="A226" s="1"/>
      <c r="B226" s="1" t="s">
        <v>139</v>
      </c>
      <c r="C226" s="1"/>
      <c r="D226" s="2" t="s">
        <v>140</v>
      </c>
      <c r="E226" s="20">
        <f>marzec!H219</f>
        <v>127982</v>
      </c>
      <c r="F226" s="3">
        <f>SUM(F227:F232)</f>
        <v>0</v>
      </c>
      <c r="G226" s="3">
        <f>SUM(G227:G232)</f>
        <v>0</v>
      </c>
      <c r="H226" s="3">
        <f t="shared" si="2"/>
        <v>127982</v>
      </c>
    </row>
    <row r="227" spans="1:8" ht="25.5">
      <c r="A227" s="1"/>
      <c r="B227" s="1"/>
      <c r="C227" s="1" t="s">
        <v>59</v>
      </c>
      <c r="D227" s="2" t="s">
        <v>60</v>
      </c>
      <c r="E227" s="20">
        <f>marzec!H220</f>
        <v>60</v>
      </c>
      <c r="F227" s="22"/>
      <c r="G227" s="22"/>
      <c r="H227" s="3">
        <f aca="true" t="shared" si="3" ref="H227:H300">E227-F227+G227</f>
        <v>60</v>
      </c>
    </row>
    <row r="228" spans="1:8" ht="25.5">
      <c r="A228" s="1"/>
      <c r="B228" s="1"/>
      <c r="C228" s="1" t="s">
        <v>39</v>
      </c>
      <c r="D228" s="2" t="s">
        <v>40</v>
      </c>
      <c r="E228" s="20">
        <f>marzec!H221</f>
        <v>97000</v>
      </c>
      <c r="F228" s="22"/>
      <c r="G228" s="22"/>
      <c r="H228" s="3">
        <f t="shared" si="3"/>
        <v>97000</v>
      </c>
    </row>
    <row r="229" spans="1:8" ht="12.75">
      <c r="A229" s="1"/>
      <c r="B229" s="1"/>
      <c r="C229" s="1" t="s">
        <v>41</v>
      </c>
      <c r="D229" s="2" t="s">
        <v>42</v>
      </c>
      <c r="E229" s="20">
        <f>marzec!H222</f>
        <v>7222</v>
      </c>
      <c r="F229" s="22"/>
      <c r="G229" s="22"/>
      <c r="H229" s="3">
        <f t="shared" si="3"/>
        <v>7222</v>
      </c>
    </row>
    <row r="230" spans="1:8" ht="25.5">
      <c r="A230" s="1"/>
      <c r="B230" s="1"/>
      <c r="C230" s="1" t="s">
        <v>141</v>
      </c>
      <c r="D230" s="2" t="s">
        <v>44</v>
      </c>
      <c r="E230" s="20">
        <f>marzec!H223</f>
        <v>16100</v>
      </c>
      <c r="F230" s="22"/>
      <c r="G230" s="22"/>
      <c r="H230" s="3">
        <f t="shared" si="3"/>
        <v>16100</v>
      </c>
    </row>
    <row r="231" spans="1:8" ht="12.75">
      <c r="A231" s="1"/>
      <c r="B231" s="1"/>
      <c r="C231" s="1" t="s">
        <v>45</v>
      </c>
      <c r="D231" s="2" t="s">
        <v>46</v>
      </c>
      <c r="E231" s="20">
        <f>marzec!H224</f>
        <v>2600</v>
      </c>
      <c r="F231" s="22"/>
      <c r="G231" s="22"/>
      <c r="H231" s="3">
        <f t="shared" si="3"/>
        <v>2600</v>
      </c>
    </row>
    <row r="232" spans="1:8" ht="25.5">
      <c r="A232" s="1"/>
      <c r="B232" s="1"/>
      <c r="C232" s="1" t="s">
        <v>49</v>
      </c>
      <c r="D232" s="2" t="s">
        <v>50</v>
      </c>
      <c r="E232" s="20">
        <f>marzec!H225</f>
        <v>5000</v>
      </c>
      <c r="F232" s="22"/>
      <c r="G232" s="22"/>
      <c r="H232" s="3">
        <f t="shared" si="3"/>
        <v>5000</v>
      </c>
    </row>
    <row r="233" spans="1:8" ht="12.75">
      <c r="A233" s="1"/>
      <c r="B233" s="1" t="s">
        <v>142</v>
      </c>
      <c r="C233" s="1"/>
      <c r="D233" s="2" t="s">
        <v>11</v>
      </c>
      <c r="E233" s="20">
        <f>marzec!H226</f>
        <v>33377</v>
      </c>
      <c r="F233" s="3">
        <f>SUM(F234:F236)</f>
        <v>0</v>
      </c>
      <c r="G233" s="3">
        <f>SUM(G234:G236)</f>
        <v>0</v>
      </c>
      <c r="H233" s="3">
        <f t="shared" si="3"/>
        <v>33377</v>
      </c>
    </row>
    <row r="234" spans="1:8" ht="25.5">
      <c r="A234" s="1"/>
      <c r="B234" s="1"/>
      <c r="C234" s="1" t="s">
        <v>55</v>
      </c>
      <c r="D234" s="2" t="s">
        <v>143</v>
      </c>
      <c r="E234" s="20">
        <f>marzec!H227</f>
        <v>0</v>
      </c>
      <c r="F234" s="22"/>
      <c r="G234" s="22"/>
      <c r="H234" s="3">
        <f t="shared" si="3"/>
        <v>0</v>
      </c>
    </row>
    <row r="235" spans="1:8" ht="12.75">
      <c r="A235" s="1"/>
      <c r="B235" s="1"/>
      <c r="C235" s="1" t="s">
        <v>177</v>
      </c>
      <c r="D235" s="2" t="s">
        <v>178</v>
      </c>
      <c r="E235" s="20">
        <f>marzec!H228</f>
        <v>3000</v>
      </c>
      <c r="F235" s="22"/>
      <c r="G235" s="25"/>
      <c r="H235" s="3">
        <f t="shared" si="3"/>
        <v>3000</v>
      </c>
    </row>
    <row r="236" spans="1:8" ht="25.5">
      <c r="A236" s="1"/>
      <c r="B236" s="1"/>
      <c r="C236" s="1" t="s">
        <v>49</v>
      </c>
      <c r="D236" s="2" t="s">
        <v>50</v>
      </c>
      <c r="E236" s="20">
        <f>marzec!H229</f>
        <v>30377</v>
      </c>
      <c r="F236" s="22"/>
      <c r="G236" s="22"/>
      <c r="H236" s="3">
        <f t="shared" si="3"/>
        <v>30377</v>
      </c>
    </row>
    <row r="237" spans="1:8" ht="12.75">
      <c r="A237" s="4" t="s">
        <v>144</v>
      </c>
      <c r="B237" s="1"/>
      <c r="C237" s="1"/>
      <c r="D237" s="5" t="s">
        <v>145</v>
      </c>
      <c r="E237" s="20">
        <f>marzec!H230</f>
        <v>1064500</v>
      </c>
      <c r="F237" s="6">
        <f>SUM(F240)</f>
        <v>0</v>
      </c>
      <c r="G237" s="6">
        <f>SUM(G240)</f>
        <v>0</v>
      </c>
      <c r="H237" s="6">
        <f t="shared" si="3"/>
        <v>1064500</v>
      </c>
    </row>
    <row r="238" spans="1:8" ht="12.75">
      <c r="A238" s="4"/>
      <c r="B238" s="1" t="s">
        <v>217</v>
      </c>
      <c r="C238" s="1"/>
      <c r="D238" s="5" t="s">
        <v>218</v>
      </c>
      <c r="E238" s="20">
        <f>marzec!H231</f>
        <v>1034000</v>
      </c>
      <c r="F238" s="6">
        <f>F239</f>
        <v>0</v>
      </c>
      <c r="G238" s="6">
        <f>G239</f>
        <v>0</v>
      </c>
      <c r="H238" s="6">
        <f t="shared" si="3"/>
        <v>1034000</v>
      </c>
    </row>
    <row r="239" spans="1:8" ht="25.5">
      <c r="A239" s="4"/>
      <c r="B239" s="1"/>
      <c r="C239" s="1" t="s">
        <v>4</v>
      </c>
      <c r="D239" s="2" t="s">
        <v>5</v>
      </c>
      <c r="E239" s="20">
        <f>marzec!H232</f>
        <v>1034000</v>
      </c>
      <c r="F239" s="6"/>
      <c r="G239" s="6"/>
      <c r="H239" s="6">
        <f t="shared" si="3"/>
        <v>1034000</v>
      </c>
    </row>
    <row r="240" spans="1:8" ht="12.75">
      <c r="A240" s="1"/>
      <c r="B240" s="1" t="s">
        <v>146</v>
      </c>
      <c r="C240" s="1"/>
      <c r="D240" s="2" t="s">
        <v>147</v>
      </c>
      <c r="E240" s="20">
        <f>marzec!H233</f>
        <v>30500</v>
      </c>
      <c r="F240" s="3">
        <f>SUM(F241:F244)</f>
        <v>0</v>
      </c>
      <c r="G240" s="3">
        <f>SUM(G241:G245)</f>
        <v>0</v>
      </c>
      <c r="H240" s="3">
        <f t="shared" si="3"/>
        <v>30500</v>
      </c>
    </row>
    <row r="241" spans="1:8" ht="12.75">
      <c r="A241" s="1"/>
      <c r="B241" s="1"/>
      <c r="C241" s="1" t="s">
        <v>63</v>
      </c>
      <c r="D241" s="2" t="s">
        <v>64</v>
      </c>
      <c r="E241" s="20">
        <f>marzec!H234</f>
        <v>6600</v>
      </c>
      <c r="F241" s="22"/>
      <c r="G241" s="22"/>
      <c r="H241" s="3">
        <f t="shared" si="3"/>
        <v>6600</v>
      </c>
    </row>
    <row r="242" spans="1:8" ht="12.75">
      <c r="A242" s="1"/>
      <c r="B242" s="1"/>
      <c r="C242" s="1" t="s">
        <v>12</v>
      </c>
      <c r="D242" s="2" t="s">
        <v>65</v>
      </c>
      <c r="E242" s="20">
        <f>marzec!H235</f>
        <v>2500</v>
      </c>
      <c r="F242" s="22"/>
      <c r="G242" s="22"/>
      <c r="H242" s="3">
        <f t="shared" si="3"/>
        <v>2500</v>
      </c>
    </row>
    <row r="243" spans="1:8" ht="12.75">
      <c r="A243" s="1"/>
      <c r="B243" s="1"/>
      <c r="C243" s="1" t="s">
        <v>14</v>
      </c>
      <c r="D243" s="2" t="s">
        <v>15</v>
      </c>
      <c r="E243" s="20">
        <f>marzec!H236</f>
        <v>20900</v>
      </c>
      <c r="F243" s="22"/>
      <c r="G243" s="22"/>
      <c r="H243" s="3">
        <f t="shared" si="3"/>
        <v>20900</v>
      </c>
    </row>
    <row r="244" spans="1:8" ht="12.75">
      <c r="A244" s="1"/>
      <c r="B244" s="1"/>
      <c r="C244" s="1" t="s">
        <v>47</v>
      </c>
      <c r="D244" s="2" t="s">
        <v>48</v>
      </c>
      <c r="E244" s="20">
        <f>marzec!H237</f>
        <v>500</v>
      </c>
      <c r="F244" s="22"/>
      <c r="G244" s="22"/>
      <c r="H244" s="3">
        <f t="shared" si="3"/>
        <v>500</v>
      </c>
    </row>
    <row r="245" spans="1:8" ht="25.5">
      <c r="A245" s="1"/>
      <c r="B245" s="1"/>
      <c r="C245" s="1" t="s">
        <v>33</v>
      </c>
      <c r="D245" s="2" t="s">
        <v>34</v>
      </c>
      <c r="E245" s="20">
        <f>marzec!H238</f>
        <v>0</v>
      </c>
      <c r="F245" s="22"/>
      <c r="G245" s="25"/>
      <c r="H245" s="3">
        <f t="shared" si="3"/>
        <v>0</v>
      </c>
    </row>
    <row r="246" spans="1:8" ht="12.75">
      <c r="A246" s="4" t="s">
        <v>148</v>
      </c>
      <c r="B246" s="4"/>
      <c r="C246" s="4"/>
      <c r="D246" s="5" t="s">
        <v>149</v>
      </c>
      <c r="E246" s="20">
        <f>marzec!H239</f>
        <v>2778069</v>
      </c>
      <c r="F246" s="6">
        <f>F247+F265+F267+F269+F271+F275+F292</f>
        <v>0</v>
      </c>
      <c r="G246" s="6">
        <f>G247+G265+G267+G269+G271+G275+G292</f>
        <v>4100</v>
      </c>
      <c r="H246" s="6">
        <f t="shared" si="3"/>
        <v>2782169</v>
      </c>
    </row>
    <row r="247" spans="1:8" ht="51">
      <c r="A247" s="1"/>
      <c r="B247" s="1" t="s">
        <v>150</v>
      </c>
      <c r="C247" s="1"/>
      <c r="D247" s="2" t="s">
        <v>151</v>
      </c>
      <c r="E247" s="20">
        <f>marzec!H240</f>
        <v>1740000</v>
      </c>
      <c r="F247" s="3">
        <f>SUM(F248:F263)</f>
        <v>0</v>
      </c>
      <c r="G247" s="3">
        <f>SUM(G248:G264)</f>
        <v>0</v>
      </c>
      <c r="H247" s="3">
        <f t="shared" si="3"/>
        <v>1740000</v>
      </c>
    </row>
    <row r="248" spans="1:8" ht="12.75">
      <c r="A248" s="1"/>
      <c r="B248" s="1"/>
      <c r="C248" s="1" t="s">
        <v>152</v>
      </c>
      <c r="D248" s="2" t="s">
        <v>153</v>
      </c>
      <c r="E248" s="20">
        <f>marzec!H241</f>
        <v>1689500</v>
      </c>
      <c r="F248" s="25"/>
      <c r="G248" s="22"/>
      <c r="H248" s="3">
        <f t="shared" si="3"/>
        <v>1689500</v>
      </c>
    </row>
    <row r="249" spans="1:8" ht="25.5">
      <c r="A249" s="1"/>
      <c r="B249" s="1"/>
      <c r="C249" s="1" t="s">
        <v>39</v>
      </c>
      <c r="D249" s="2" t="s">
        <v>40</v>
      </c>
      <c r="E249" s="20">
        <f>marzec!H242</f>
        <v>30000</v>
      </c>
      <c r="F249" s="22"/>
      <c r="G249" s="22"/>
      <c r="H249" s="3">
        <f t="shared" si="3"/>
        <v>30000</v>
      </c>
    </row>
    <row r="250" spans="1:8" ht="12.75">
      <c r="A250" s="1"/>
      <c r="B250" s="1"/>
      <c r="C250" s="1" t="s">
        <v>41</v>
      </c>
      <c r="D250" s="2" t="s">
        <v>42</v>
      </c>
      <c r="E250" s="20">
        <f>marzec!H243</f>
        <v>2300</v>
      </c>
      <c r="F250" s="22"/>
      <c r="G250" s="22"/>
      <c r="H250" s="3">
        <f t="shared" si="3"/>
        <v>2300</v>
      </c>
    </row>
    <row r="251" spans="1:8" ht="25.5">
      <c r="A251" s="1"/>
      <c r="B251" s="1"/>
      <c r="C251" s="1" t="s">
        <v>43</v>
      </c>
      <c r="D251" s="2" t="s">
        <v>44</v>
      </c>
      <c r="E251" s="20">
        <f>marzec!H244</f>
        <v>8250</v>
      </c>
      <c r="F251" s="22"/>
      <c r="G251" s="22"/>
      <c r="H251" s="3">
        <f t="shared" si="3"/>
        <v>8250</v>
      </c>
    </row>
    <row r="252" spans="1:8" ht="12.75">
      <c r="A252" s="1"/>
      <c r="B252" s="1"/>
      <c r="C252" s="1" t="s">
        <v>45</v>
      </c>
      <c r="D252" s="2" t="s">
        <v>46</v>
      </c>
      <c r="E252" s="20">
        <f>marzec!H245</f>
        <v>815</v>
      </c>
      <c r="F252" s="22"/>
      <c r="G252" s="22"/>
      <c r="H252" s="3">
        <f t="shared" si="3"/>
        <v>815</v>
      </c>
    </row>
    <row r="253" spans="1:8" ht="12.75">
      <c r="A253" s="1"/>
      <c r="B253" s="1"/>
      <c r="C253" s="1" t="s">
        <v>63</v>
      </c>
      <c r="D253" s="2" t="s">
        <v>64</v>
      </c>
      <c r="E253" s="20">
        <f>marzec!H246</f>
        <v>515</v>
      </c>
      <c r="F253" s="22"/>
      <c r="G253" s="22"/>
      <c r="H253" s="3">
        <f t="shared" si="3"/>
        <v>515</v>
      </c>
    </row>
    <row r="254" spans="1:8" ht="12.75">
      <c r="A254" s="1"/>
      <c r="B254" s="1"/>
      <c r="C254" s="1" t="s">
        <v>12</v>
      </c>
      <c r="D254" s="2" t="s">
        <v>65</v>
      </c>
      <c r="E254" s="20">
        <f>marzec!H247</f>
        <v>2200</v>
      </c>
      <c r="F254" s="22"/>
      <c r="G254" s="25"/>
      <c r="H254" s="3">
        <f t="shared" si="3"/>
        <v>2200</v>
      </c>
    </row>
    <row r="255" spans="1:8" ht="12.75">
      <c r="A255" s="1"/>
      <c r="B255" s="1"/>
      <c r="C255" s="1" t="s">
        <v>68</v>
      </c>
      <c r="D255" s="2" t="s">
        <v>69</v>
      </c>
      <c r="E255" s="20">
        <f>marzec!H248</f>
        <v>120</v>
      </c>
      <c r="F255" s="22"/>
      <c r="G255" s="22"/>
      <c r="H255" s="3">
        <f t="shared" si="3"/>
        <v>120</v>
      </c>
    </row>
    <row r="256" spans="1:8" ht="12.75">
      <c r="A256" s="1"/>
      <c r="B256" s="1"/>
      <c r="C256" s="1" t="s">
        <v>14</v>
      </c>
      <c r="D256" s="2" t="s">
        <v>15</v>
      </c>
      <c r="E256" s="20">
        <f>marzec!H249</f>
        <v>1500</v>
      </c>
      <c r="F256" s="22"/>
      <c r="G256" s="22"/>
      <c r="H256" s="3">
        <f t="shared" si="3"/>
        <v>1500</v>
      </c>
    </row>
    <row r="257" spans="1:8" ht="38.25">
      <c r="A257" s="1"/>
      <c r="B257" s="1"/>
      <c r="C257" s="1" t="s">
        <v>72</v>
      </c>
      <c r="D257" s="2" t="s">
        <v>73</v>
      </c>
      <c r="E257" s="20">
        <f>marzec!H250</f>
        <v>100</v>
      </c>
      <c r="F257" s="22"/>
      <c r="G257" s="22"/>
      <c r="H257" s="3">
        <f t="shared" si="3"/>
        <v>100</v>
      </c>
    </row>
    <row r="258" spans="1:8" ht="38.25">
      <c r="A258" s="1"/>
      <c r="B258" s="1"/>
      <c r="C258" s="1" t="s">
        <v>74</v>
      </c>
      <c r="D258" s="2" t="s">
        <v>75</v>
      </c>
      <c r="E258" s="20">
        <f>marzec!H251</f>
        <v>1500</v>
      </c>
      <c r="F258" s="22"/>
      <c r="G258" s="22"/>
      <c r="H258" s="3">
        <f t="shared" si="3"/>
        <v>1500</v>
      </c>
    </row>
    <row r="259" spans="1:8" ht="12.75">
      <c r="A259" s="1"/>
      <c r="B259" s="1"/>
      <c r="C259" s="1" t="s">
        <v>47</v>
      </c>
      <c r="D259" s="2" t="s">
        <v>48</v>
      </c>
      <c r="E259" s="20">
        <f>marzec!H252</f>
        <v>300</v>
      </c>
      <c r="F259" s="22"/>
      <c r="G259" s="22"/>
      <c r="H259" s="3">
        <f t="shared" si="3"/>
        <v>300</v>
      </c>
    </row>
    <row r="260" spans="1:8" ht="25.5">
      <c r="A260" s="1"/>
      <c r="B260" s="1"/>
      <c r="C260" s="1" t="s">
        <v>49</v>
      </c>
      <c r="D260" s="2" t="s">
        <v>50</v>
      </c>
      <c r="E260" s="20">
        <f>marzec!H253</f>
        <v>1400</v>
      </c>
      <c r="F260" s="22"/>
      <c r="G260" s="22"/>
      <c r="H260" s="3">
        <f t="shared" si="3"/>
        <v>1400</v>
      </c>
    </row>
    <row r="261" spans="1:8" ht="38.25">
      <c r="A261" s="1"/>
      <c r="B261" s="1"/>
      <c r="C261" s="1" t="s">
        <v>51</v>
      </c>
      <c r="D261" s="2" t="s">
        <v>52</v>
      </c>
      <c r="E261" s="20">
        <f>marzec!H254</f>
        <v>400</v>
      </c>
      <c r="F261" s="22"/>
      <c r="G261" s="22"/>
      <c r="H261" s="3">
        <f t="shared" si="3"/>
        <v>400</v>
      </c>
    </row>
    <row r="262" spans="1:8" ht="38.25">
      <c r="A262" s="1"/>
      <c r="B262" s="1"/>
      <c r="C262" s="1" t="s">
        <v>82</v>
      </c>
      <c r="D262" s="2" t="s">
        <v>83</v>
      </c>
      <c r="E262" s="20">
        <f>marzec!H255</f>
        <v>300</v>
      </c>
      <c r="F262" s="22"/>
      <c r="G262" s="22"/>
      <c r="H262" s="3">
        <f t="shared" si="3"/>
        <v>300</v>
      </c>
    </row>
    <row r="263" spans="1:8" ht="25.5">
      <c r="A263" s="1"/>
      <c r="B263" s="1"/>
      <c r="C263" s="1" t="s">
        <v>84</v>
      </c>
      <c r="D263" s="2" t="s">
        <v>85</v>
      </c>
      <c r="E263" s="20">
        <f>marzec!H256</f>
        <v>800</v>
      </c>
      <c r="F263" s="22"/>
      <c r="G263" s="22"/>
      <c r="H263" s="3">
        <f t="shared" si="3"/>
        <v>800</v>
      </c>
    </row>
    <row r="264" spans="1:8" ht="25.5">
      <c r="A264" s="1"/>
      <c r="B264" s="1"/>
      <c r="C264" s="1" t="s">
        <v>86</v>
      </c>
      <c r="D264" s="2" t="s">
        <v>231</v>
      </c>
      <c r="E264" s="20">
        <f>marzec!H257</f>
        <v>0</v>
      </c>
      <c r="F264" s="22"/>
      <c r="G264" s="22"/>
      <c r="H264" s="3">
        <f t="shared" si="3"/>
        <v>0</v>
      </c>
    </row>
    <row r="265" spans="1:8" ht="63.75">
      <c r="A265" s="1"/>
      <c r="B265" s="1" t="s">
        <v>154</v>
      </c>
      <c r="C265" s="1"/>
      <c r="D265" s="2" t="s">
        <v>155</v>
      </c>
      <c r="E265" s="20">
        <f>marzec!H258</f>
        <v>7100</v>
      </c>
      <c r="F265" s="3">
        <f>SUM(F266)</f>
        <v>0</v>
      </c>
      <c r="G265" s="3">
        <f>SUM(G266)</f>
        <v>0</v>
      </c>
      <c r="H265" s="3">
        <f t="shared" si="3"/>
        <v>7100</v>
      </c>
    </row>
    <row r="266" spans="1:8" ht="25.5">
      <c r="A266" s="1"/>
      <c r="B266" s="1"/>
      <c r="C266" s="1" t="s">
        <v>156</v>
      </c>
      <c r="D266" s="2" t="s">
        <v>157</v>
      </c>
      <c r="E266" s="20">
        <f>marzec!H259</f>
        <v>7100</v>
      </c>
      <c r="F266" s="22"/>
      <c r="G266" s="22"/>
      <c r="H266" s="3">
        <f t="shared" si="3"/>
        <v>7100</v>
      </c>
    </row>
    <row r="267" spans="1:8" ht="38.25">
      <c r="A267" s="1"/>
      <c r="B267" s="1" t="s">
        <v>158</v>
      </c>
      <c r="C267" s="1"/>
      <c r="D267" s="2" t="s">
        <v>159</v>
      </c>
      <c r="E267" s="20">
        <f>marzec!H260</f>
        <v>189700</v>
      </c>
      <c r="F267" s="3">
        <f>SUM(F268)</f>
        <v>0</v>
      </c>
      <c r="G267" s="3">
        <f>SUM(G268)</f>
        <v>0</v>
      </c>
      <c r="H267" s="3">
        <f t="shared" si="3"/>
        <v>189700</v>
      </c>
    </row>
    <row r="268" spans="1:8" ht="12.75">
      <c r="A268" s="1"/>
      <c r="B268" s="1"/>
      <c r="C268" s="1" t="s">
        <v>152</v>
      </c>
      <c r="D268" s="2" t="s">
        <v>153</v>
      </c>
      <c r="E268" s="20">
        <f>marzec!H261</f>
        <v>189700</v>
      </c>
      <c r="F268" s="22"/>
      <c r="G268" s="25"/>
      <c r="H268" s="3">
        <f t="shared" si="3"/>
        <v>189700</v>
      </c>
    </row>
    <row r="269" spans="1:8" ht="12.75">
      <c r="A269" s="1"/>
      <c r="B269" s="1" t="s">
        <v>160</v>
      </c>
      <c r="C269" s="1"/>
      <c r="D269" s="2" t="s">
        <v>161</v>
      </c>
      <c r="E269" s="20">
        <f>marzec!H262</f>
        <v>70000</v>
      </c>
      <c r="F269" s="3">
        <f>SUM(F270)</f>
        <v>0</v>
      </c>
      <c r="G269" s="3">
        <f>SUM(G270)</f>
        <v>0</v>
      </c>
      <c r="H269" s="3">
        <f t="shared" si="3"/>
        <v>70000</v>
      </c>
    </row>
    <row r="270" spans="1:8" ht="12.75">
      <c r="A270" s="1"/>
      <c r="B270" s="1"/>
      <c r="C270" s="1" t="s">
        <v>152</v>
      </c>
      <c r="D270" s="2" t="s">
        <v>153</v>
      </c>
      <c r="E270" s="20">
        <f>marzec!H263</f>
        <v>70000</v>
      </c>
      <c r="F270" s="22"/>
      <c r="G270" s="22"/>
      <c r="H270" s="3">
        <f t="shared" si="3"/>
        <v>70000</v>
      </c>
    </row>
    <row r="271" spans="1:8" ht="25.5">
      <c r="A271" s="1"/>
      <c r="B271" s="1" t="s">
        <v>162</v>
      </c>
      <c r="C271" s="1"/>
      <c r="D271" s="2" t="s">
        <v>163</v>
      </c>
      <c r="E271" s="20">
        <f>marzec!H264</f>
        <v>18750</v>
      </c>
      <c r="F271" s="3">
        <f>SUM(F272:F274)</f>
        <v>0</v>
      </c>
      <c r="G271" s="3">
        <f>SUM(G272:G274)</f>
        <v>0</v>
      </c>
      <c r="H271" s="3">
        <f t="shared" si="3"/>
        <v>18750</v>
      </c>
    </row>
    <row r="272" spans="1:8" ht="25.5">
      <c r="A272" s="1"/>
      <c r="B272" s="1"/>
      <c r="C272" s="1" t="s">
        <v>43</v>
      </c>
      <c r="D272" s="2" t="s">
        <v>164</v>
      </c>
      <c r="E272" s="20">
        <f>marzec!H265</f>
        <v>2550</v>
      </c>
      <c r="F272" s="22"/>
      <c r="G272" s="22"/>
      <c r="H272" s="3">
        <f t="shared" si="3"/>
        <v>2550</v>
      </c>
    </row>
    <row r="273" spans="1:8" ht="12.75">
      <c r="A273" s="1"/>
      <c r="B273" s="1"/>
      <c r="C273" s="1" t="s">
        <v>45</v>
      </c>
      <c r="D273" s="2" t="s">
        <v>46</v>
      </c>
      <c r="E273" s="20">
        <f>marzec!H266</f>
        <v>0</v>
      </c>
      <c r="F273" s="22"/>
      <c r="G273" s="22">
        <v>0</v>
      </c>
      <c r="H273" s="3">
        <f t="shared" si="3"/>
        <v>0</v>
      </c>
    </row>
    <row r="274" spans="1:8" ht="12.75">
      <c r="A274" s="1"/>
      <c r="B274" s="1"/>
      <c r="C274" s="1" t="s">
        <v>63</v>
      </c>
      <c r="D274" s="2" t="s">
        <v>64</v>
      </c>
      <c r="E274" s="20">
        <f>marzec!H267</f>
        <v>16200</v>
      </c>
      <c r="F274" s="22"/>
      <c r="G274" s="25"/>
      <c r="H274" s="3">
        <f t="shared" si="3"/>
        <v>16200</v>
      </c>
    </row>
    <row r="275" spans="1:8" ht="12.75">
      <c r="A275" s="1"/>
      <c r="B275" s="1" t="s">
        <v>165</v>
      </c>
      <c r="C275" s="1"/>
      <c r="D275" s="2" t="s">
        <v>166</v>
      </c>
      <c r="E275" s="20">
        <f>marzec!H268</f>
        <v>301240</v>
      </c>
      <c r="F275" s="3">
        <f>SUM(F276:F291)</f>
        <v>0</v>
      </c>
      <c r="G275" s="3">
        <f>SUM(G276:G291)</f>
        <v>4100</v>
      </c>
      <c r="H275" s="3">
        <f t="shared" si="3"/>
        <v>305340</v>
      </c>
    </row>
    <row r="276" spans="1:8" ht="25.5">
      <c r="A276" s="1"/>
      <c r="B276" s="1"/>
      <c r="C276" s="1" t="s">
        <v>39</v>
      </c>
      <c r="D276" s="2" t="s">
        <v>40</v>
      </c>
      <c r="E276" s="20">
        <f>marzec!H269</f>
        <v>215369</v>
      </c>
      <c r="F276" s="22"/>
      <c r="G276" s="25">
        <v>4100</v>
      </c>
      <c r="H276" s="3">
        <f t="shared" si="3"/>
        <v>219469</v>
      </c>
    </row>
    <row r="277" spans="1:8" ht="12.75">
      <c r="A277" s="1"/>
      <c r="B277" s="1"/>
      <c r="C277" s="1" t="s">
        <v>41</v>
      </c>
      <c r="D277" s="2" t="s">
        <v>42</v>
      </c>
      <c r="E277" s="20">
        <f>marzec!H270</f>
        <v>17481</v>
      </c>
      <c r="F277" s="22"/>
      <c r="G277" s="22">
        <v>0</v>
      </c>
      <c r="H277" s="3">
        <f t="shared" si="3"/>
        <v>17481</v>
      </c>
    </row>
    <row r="278" spans="1:8" ht="25.5">
      <c r="A278" s="1"/>
      <c r="B278" s="1"/>
      <c r="C278" s="1" t="s">
        <v>43</v>
      </c>
      <c r="D278" s="2" t="s">
        <v>44</v>
      </c>
      <c r="E278" s="20">
        <f>marzec!H271</f>
        <v>36550</v>
      </c>
      <c r="F278" s="22"/>
      <c r="G278" s="22"/>
      <c r="H278" s="3">
        <f t="shared" si="3"/>
        <v>36550</v>
      </c>
    </row>
    <row r="279" spans="1:8" ht="12.75">
      <c r="A279" s="1"/>
      <c r="B279" s="1"/>
      <c r="C279" s="1" t="s">
        <v>45</v>
      </c>
      <c r="D279" s="2" t="s">
        <v>46</v>
      </c>
      <c r="E279" s="20">
        <f>marzec!H272</f>
        <v>5600</v>
      </c>
      <c r="F279" s="22"/>
      <c r="G279" s="22"/>
      <c r="H279" s="3">
        <f t="shared" si="3"/>
        <v>5600</v>
      </c>
    </row>
    <row r="280" spans="1:8" ht="12.75">
      <c r="A280" s="1"/>
      <c r="B280" s="1"/>
      <c r="C280" s="1" t="s">
        <v>63</v>
      </c>
      <c r="D280" s="2" t="s">
        <v>64</v>
      </c>
      <c r="E280" s="20">
        <f>marzec!H273</f>
        <v>500</v>
      </c>
      <c r="F280" s="22"/>
      <c r="G280" s="22"/>
      <c r="H280" s="3">
        <f t="shared" si="3"/>
        <v>500</v>
      </c>
    </row>
    <row r="281" spans="1:8" ht="12.75">
      <c r="A281" s="1"/>
      <c r="B281" s="1"/>
      <c r="C281" s="1" t="s">
        <v>12</v>
      </c>
      <c r="D281" s="2" t="s">
        <v>65</v>
      </c>
      <c r="E281" s="20">
        <f>marzec!H274</f>
        <v>2580</v>
      </c>
      <c r="F281" s="22"/>
      <c r="G281" s="22"/>
      <c r="H281" s="3">
        <f t="shared" si="3"/>
        <v>2580</v>
      </c>
    </row>
    <row r="282" spans="1:8" ht="25.5">
      <c r="A282" s="1"/>
      <c r="B282" s="1"/>
      <c r="C282" s="1" t="s">
        <v>66</v>
      </c>
      <c r="D282" s="2" t="s">
        <v>167</v>
      </c>
      <c r="E282" s="20">
        <f>marzec!H275</f>
        <v>500</v>
      </c>
      <c r="F282" s="22"/>
      <c r="G282" s="22"/>
      <c r="H282" s="3">
        <f t="shared" si="3"/>
        <v>500</v>
      </c>
    </row>
    <row r="283" spans="1:8" ht="12.75">
      <c r="A283" s="1"/>
      <c r="B283" s="1"/>
      <c r="C283" s="1" t="s">
        <v>68</v>
      </c>
      <c r="D283" s="2" t="s">
        <v>69</v>
      </c>
      <c r="E283" s="20">
        <f>marzec!H276</f>
        <v>160</v>
      </c>
      <c r="F283" s="22"/>
      <c r="G283" s="22"/>
      <c r="H283" s="3">
        <f t="shared" si="3"/>
        <v>160</v>
      </c>
    </row>
    <row r="284" spans="1:8" ht="12.75">
      <c r="A284" s="1"/>
      <c r="B284" s="1"/>
      <c r="C284" s="1" t="s">
        <v>14</v>
      </c>
      <c r="D284" s="2" t="s">
        <v>15</v>
      </c>
      <c r="E284" s="20">
        <f>marzec!H277</f>
        <v>9000</v>
      </c>
      <c r="F284" s="22"/>
      <c r="G284" s="22"/>
      <c r="H284" s="3">
        <f t="shared" si="3"/>
        <v>9000</v>
      </c>
    </row>
    <row r="285" spans="1:8" ht="38.25">
      <c r="A285" s="1"/>
      <c r="B285" s="1"/>
      <c r="C285" s="1" t="s">
        <v>72</v>
      </c>
      <c r="D285" s="2" t="s">
        <v>73</v>
      </c>
      <c r="E285" s="20">
        <f>marzec!H278</f>
        <v>100</v>
      </c>
      <c r="F285" s="22"/>
      <c r="G285" s="22"/>
      <c r="H285" s="3">
        <f t="shared" si="3"/>
        <v>100</v>
      </c>
    </row>
    <row r="286" spans="1:8" ht="38.25">
      <c r="A286" s="1"/>
      <c r="B286" s="1"/>
      <c r="C286" s="1" t="s">
        <v>74</v>
      </c>
      <c r="D286" s="2" t="s">
        <v>75</v>
      </c>
      <c r="E286" s="20">
        <f>marzec!H279</f>
        <v>2600</v>
      </c>
      <c r="F286" s="22"/>
      <c r="G286" s="22"/>
      <c r="H286" s="3">
        <f t="shared" si="3"/>
        <v>2600</v>
      </c>
    </row>
    <row r="287" spans="1:8" ht="12.75">
      <c r="A287" s="1"/>
      <c r="B287" s="1"/>
      <c r="C287" s="1" t="s">
        <v>47</v>
      </c>
      <c r="D287" s="2" t="s">
        <v>48</v>
      </c>
      <c r="E287" s="20">
        <f>marzec!H280</f>
        <v>3300</v>
      </c>
      <c r="F287" s="22"/>
      <c r="G287" s="22"/>
      <c r="H287" s="3">
        <f t="shared" si="3"/>
        <v>3300</v>
      </c>
    </row>
    <row r="288" spans="1:8" ht="25.5">
      <c r="A288" s="1"/>
      <c r="B288" s="1"/>
      <c r="C288" s="1" t="s">
        <v>49</v>
      </c>
      <c r="D288" s="2" t="s">
        <v>50</v>
      </c>
      <c r="E288" s="20">
        <f>marzec!H281</f>
        <v>6000</v>
      </c>
      <c r="F288" s="22"/>
      <c r="G288" s="22"/>
      <c r="H288" s="3">
        <f t="shared" si="3"/>
        <v>6000</v>
      </c>
    </row>
    <row r="289" spans="1:8" ht="38.25">
      <c r="A289" s="1"/>
      <c r="B289" s="1"/>
      <c r="C289" s="1" t="s">
        <v>51</v>
      </c>
      <c r="D289" s="2" t="s">
        <v>52</v>
      </c>
      <c r="E289" s="20">
        <f>marzec!H282</f>
        <v>800</v>
      </c>
      <c r="F289" s="22"/>
      <c r="G289" s="22"/>
      <c r="H289" s="3">
        <f t="shared" si="3"/>
        <v>800</v>
      </c>
    </row>
    <row r="290" spans="1:8" ht="38.25">
      <c r="A290" s="1"/>
      <c r="B290" s="1"/>
      <c r="C290" s="1" t="s">
        <v>82</v>
      </c>
      <c r="D290" s="2" t="s">
        <v>83</v>
      </c>
      <c r="E290" s="20">
        <f>marzec!H283</f>
        <v>300</v>
      </c>
      <c r="F290" s="22"/>
      <c r="G290" s="22"/>
      <c r="H290" s="3">
        <f t="shared" si="3"/>
        <v>300</v>
      </c>
    </row>
    <row r="291" spans="1:8" ht="25.5">
      <c r="A291" s="1"/>
      <c r="B291" s="1"/>
      <c r="C291" s="1" t="s">
        <v>84</v>
      </c>
      <c r="D291" s="2" t="s">
        <v>85</v>
      </c>
      <c r="E291" s="20">
        <f>marzec!H284</f>
        <v>400</v>
      </c>
      <c r="F291" s="22"/>
      <c r="G291" s="22"/>
      <c r="H291" s="3">
        <f t="shared" si="3"/>
        <v>400</v>
      </c>
    </row>
    <row r="292" spans="1:8" ht="12.75">
      <c r="A292" s="1"/>
      <c r="B292" s="1" t="s">
        <v>168</v>
      </c>
      <c r="C292" s="1"/>
      <c r="D292" s="2" t="s">
        <v>11</v>
      </c>
      <c r="E292" s="20">
        <f>marzec!H285</f>
        <v>451279</v>
      </c>
      <c r="F292" s="3">
        <f>SUM(F293:F302)</f>
        <v>0</v>
      </c>
      <c r="G292" s="3">
        <f>SUM(G293:G302)</f>
        <v>0</v>
      </c>
      <c r="H292" s="3">
        <f t="shared" si="3"/>
        <v>451279</v>
      </c>
    </row>
    <row r="293" spans="1:8" ht="12.75">
      <c r="A293" s="1"/>
      <c r="B293" s="1"/>
      <c r="C293" s="1" t="s">
        <v>152</v>
      </c>
      <c r="D293" s="2" t="s">
        <v>153</v>
      </c>
      <c r="E293" s="20">
        <f>marzec!H286</f>
        <v>82000</v>
      </c>
      <c r="F293" s="22"/>
      <c r="G293" s="25"/>
      <c r="H293" s="3">
        <f t="shared" si="3"/>
        <v>82000</v>
      </c>
    </row>
    <row r="294" spans="1:8" ht="25.5">
      <c r="A294" s="1"/>
      <c r="B294" s="1"/>
      <c r="C294" s="1" t="s">
        <v>225</v>
      </c>
      <c r="D294" s="2" t="s">
        <v>202</v>
      </c>
      <c r="E294" s="20">
        <f>marzec!H287</f>
        <v>69829</v>
      </c>
      <c r="F294" s="22"/>
      <c r="G294" s="25"/>
      <c r="H294" s="3">
        <f t="shared" si="3"/>
        <v>69829</v>
      </c>
    </row>
    <row r="295" spans="1:8" ht="25.5">
      <c r="A295" s="1"/>
      <c r="B295" s="1"/>
      <c r="C295" s="1" t="s">
        <v>226</v>
      </c>
      <c r="D295" s="2" t="s">
        <v>44</v>
      </c>
      <c r="E295" s="20">
        <f>marzec!H288</f>
        <v>3732</v>
      </c>
      <c r="F295" s="22"/>
      <c r="G295" s="25"/>
      <c r="H295" s="3">
        <f t="shared" si="3"/>
        <v>3732</v>
      </c>
    </row>
    <row r="296" spans="1:8" ht="12.75">
      <c r="A296" s="1"/>
      <c r="B296" s="1"/>
      <c r="C296" s="1" t="s">
        <v>227</v>
      </c>
      <c r="D296" s="2" t="s">
        <v>46</v>
      </c>
      <c r="E296" s="20">
        <f>marzec!H289</f>
        <v>582</v>
      </c>
      <c r="F296" s="22"/>
      <c r="G296" s="25"/>
      <c r="H296" s="3">
        <f t="shared" si="3"/>
        <v>582</v>
      </c>
    </row>
    <row r="297" spans="1:8" ht="12.75">
      <c r="A297" s="1"/>
      <c r="B297" s="1"/>
      <c r="C297" s="1" t="s">
        <v>228</v>
      </c>
      <c r="D297" s="2" t="s">
        <v>65</v>
      </c>
      <c r="E297" s="20">
        <f>marzec!H290</f>
        <v>44738</v>
      </c>
      <c r="F297" s="22"/>
      <c r="G297" s="25"/>
      <c r="H297" s="3">
        <f t="shared" si="3"/>
        <v>44738</v>
      </c>
    </row>
    <row r="298" spans="1:8" ht="12.75">
      <c r="A298" s="1"/>
      <c r="B298" s="1"/>
      <c r="C298" s="1" t="s">
        <v>12</v>
      </c>
      <c r="D298" s="2" t="s">
        <v>65</v>
      </c>
      <c r="E298" s="20">
        <f>marzec!H291</f>
        <v>0</v>
      </c>
      <c r="F298" s="22"/>
      <c r="G298" s="25"/>
      <c r="H298" s="3">
        <f t="shared" si="3"/>
        <v>0</v>
      </c>
    </row>
    <row r="299" spans="1:8" ht="12.75">
      <c r="A299" s="1"/>
      <c r="B299" s="1"/>
      <c r="C299" s="1" t="s">
        <v>229</v>
      </c>
      <c r="D299" s="2" t="s">
        <v>64</v>
      </c>
      <c r="E299" s="20">
        <f>marzec!H292</f>
        <v>23698</v>
      </c>
      <c r="F299" s="22"/>
      <c r="G299" s="25"/>
      <c r="H299" s="3">
        <f t="shared" si="3"/>
        <v>23698</v>
      </c>
    </row>
    <row r="300" spans="1:8" ht="12.75">
      <c r="A300" s="1"/>
      <c r="B300" s="1"/>
      <c r="C300" s="1" t="s">
        <v>14</v>
      </c>
      <c r="D300" s="2" t="s">
        <v>15</v>
      </c>
      <c r="E300" s="20">
        <f>marzec!H293</f>
        <v>3500</v>
      </c>
      <c r="F300" s="22"/>
      <c r="G300" s="22"/>
      <c r="H300" s="3">
        <f t="shared" si="3"/>
        <v>3500</v>
      </c>
    </row>
    <row r="301" spans="1:8" ht="12.75">
      <c r="A301" s="1"/>
      <c r="B301" s="1"/>
      <c r="C301" s="1" t="s">
        <v>219</v>
      </c>
      <c r="D301" s="2" t="s">
        <v>15</v>
      </c>
      <c r="E301" s="20">
        <f>marzec!H294</f>
        <v>28000</v>
      </c>
      <c r="F301" s="3"/>
      <c r="G301" s="3"/>
      <c r="H301" s="3">
        <f>E301-F301+G301</f>
        <v>28000</v>
      </c>
    </row>
    <row r="302" spans="1:8" ht="38.25">
      <c r="A302" s="1"/>
      <c r="B302" s="1"/>
      <c r="C302" s="1" t="s">
        <v>169</v>
      </c>
      <c r="D302" s="2" t="s">
        <v>170</v>
      </c>
      <c r="E302" s="20">
        <f>marzec!H295</f>
        <v>195200</v>
      </c>
      <c r="F302" s="25"/>
      <c r="G302" s="22"/>
      <c r="H302" s="3">
        <f aca="true" t="shared" si="4" ref="H302:H347">E302-F302+G302</f>
        <v>195200</v>
      </c>
    </row>
    <row r="303" spans="1:8" ht="25.5">
      <c r="A303" s="4" t="s">
        <v>171</v>
      </c>
      <c r="B303" s="4"/>
      <c r="C303" s="4"/>
      <c r="D303" s="5" t="s">
        <v>172</v>
      </c>
      <c r="E303" s="20">
        <f>marzec!H296</f>
        <v>238804</v>
      </c>
      <c r="F303" s="6">
        <f>F304+F311+F314</f>
        <v>0</v>
      </c>
      <c r="G303" s="6">
        <f>G304+G311+G314</f>
        <v>0</v>
      </c>
      <c r="H303" s="6">
        <f t="shared" si="4"/>
        <v>238804</v>
      </c>
    </row>
    <row r="304" spans="1:8" ht="12.75">
      <c r="A304" s="4"/>
      <c r="B304" s="1" t="s">
        <v>173</v>
      </c>
      <c r="C304" s="4"/>
      <c r="D304" s="2" t="s">
        <v>174</v>
      </c>
      <c r="E304" s="20">
        <f>marzec!H297</f>
        <v>165345</v>
      </c>
      <c r="F304" s="3">
        <f>SUM(F305:F310)</f>
        <v>0</v>
      </c>
      <c r="G304" s="3">
        <f>SUM(G305:G310)</f>
        <v>0</v>
      </c>
      <c r="H304" s="3">
        <f t="shared" si="4"/>
        <v>165345</v>
      </c>
    </row>
    <row r="305" spans="1:8" ht="25.5">
      <c r="A305" s="4"/>
      <c r="B305" s="4"/>
      <c r="C305" s="1" t="s">
        <v>59</v>
      </c>
      <c r="D305" s="2" t="s">
        <v>60</v>
      </c>
      <c r="E305" s="20">
        <f>marzec!H298</f>
        <v>12500</v>
      </c>
      <c r="F305" s="22"/>
      <c r="G305" s="22"/>
      <c r="H305" s="3">
        <f t="shared" si="4"/>
        <v>12500</v>
      </c>
    </row>
    <row r="306" spans="1:8" ht="25.5">
      <c r="A306" s="4"/>
      <c r="B306" s="4"/>
      <c r="C306" s="1" t="s">
        <v>39</v>
      </c>
      <c r="D306" s="2" t="s">
        <v>40</v>
      </c>
      <c r="E306" s="20">
        <f>marzec!H299</f>
        <v>113000</v>
      </c>
      <c r="F306" s="22"/>
      <c r="G306" s="22"/>
      <c r="H306" s="3">
        <f t="shared" si="4"/>
        <v>113000</v>
      </c>
    </row>
    <row r="307" spans="1:8" ht="12.75">
      <c r="A307" s="1"/>
      <c r="B307" s="1"/>
      <c r="C307" s="1" t="s">
        <v>41</v>
      </c>
      <c r="D307" s="2" t="s">
        <v>42</v>
      </c>
      <c r="E307" s="20">
        <f>marzec!H300</f>
        <v>8907</v>
      </c>
      <c r="F307" s="22"/>
      <c r="G307" s="22"/>
      <c r="H307" s="3">
        <f t="shared" si="4"/>
        <v>8907</v>
      </c>
    </row>
    <row r="308" spans="1:8" ht="25.5">
      <c r="A308" s="1"/>
      <c r="B308" s="1"/>
      <c r="C308" s="1" t="s">
        <v>141</v>
      </c>
      <c r="D308" s="2" t="s">
        <v>44</v>
      </c>
      <c r="E308" s="20">
        <f>marzec!H301</f>
        <v>20351</v>
      </c>
      <c r="F308" s="22"/>
      <c r="G308" s="22"/>
      <c r="H308" s="3">
        <f t="shared" si="4"/>
        <v>20351</v>
      </c>
    </row>
    <row r="309" spans="1:8" ht="12.75">
      <c r="A309" s="1"/>
      <c r="B309" s="1"/>
      <c r="C309" s="1" t="s">
        <v>45</v>
      </c>
      <c r="D309" s="2" t="s">
        <v>46</v>
      </c>
      <c r="E309" s="20">
        <f>marzec!H302</f>
        <v>3400</v>
      </c>
      <c r="F309" s="22"/>
      <c r="G309" s="22"/>
      <c r="H309" s="3">
        <f t="shared" si="4"/>
        <v>3400</v>
      </c>
    </row>
    <row r="310" spans="1:8" ht="25.5">
      <c r="A310" s="1"/>
      <c r="B310" s="1"/>
      <c r="C310" s="1" t="s">
        <v>49</v>
      </c>
      <c r="D310" s="2" t="s">
        <v>50</v>
      </c>
      <c r="E310" s="20">
        <f>marzec!H303</f>
        <v>7187</v>
      </c>
      <c r="F310" s="22"/>
      <c r="G310" s="22"/>
      <c r="H310" s="3">
        <f t="shared" si="4"/>
        <v>7187</v>
      </c>
    </row>
    <row r="311" spans="1:8" ht="12.75">
      <c r="A311" s="1"/>
      <c r="B311" s="1" t="s">
        <v>175</v>
      </c>
      <c r="C311" s="1"/>
      <c r="D311" s="2" t="s">
        <v>176</v>
      </c>
      <c r="E311" s="20">
        <f>marzec!H304</f>
        <v>72304</v>
      </c>
      <c r="F311" s="3">
        <f>SUM(F312:F313)</f>
        <v>0</v>
      </c>
      <c r="G311" s="3">
        <f>SUM(G312:G313)</f>
        <v>0</v>
      </c>
      <c r="H311" s="3">
        <f t="shared" si="4"/>
        <v>72304</v>
      </c>
    </row>
    <row r="312" spans="1:8" ht="12.75">
      <c r="A312" s="1"/>
      <c r="B312" s="1"/>
      <c r="C312" s="1" t="s">
        <v>177</v>
      </c>
      <c r="D312" s="2" t="s">
        <v>178</v>
      </c>
      <c r="E312" s="20">
        <f>marzec!H305</f>
        <v>72304</v>
      </c>
      <c r="F312" s="25"/>
      <c r="G312" s="25"/>
      <c r="H312" s="3">
        <f t="shared" si="4"/>
        <v>72304</v>
      </c>
    </row>
    <row r="313" spans="1:8" ht="12.75">
      <c r="A313" s="1"/>
      <c r="B313" s="1"/>
      <c r="C313" s="1" t="s">
        <v>179</v>
      </c>
      <c r="D313" s="2" t="s">
        <v>180</v>
      </c>
      <c r="E313" s="20">
        <f>marzec!H306</f>
        <v>0</v>
      </c>
      <c r="F313" s="22"/>
      <c r="G313" s="22"/>
      <c r="H313" s="3">
        <f t="shared" si="4"/>
        <v>0</v>
      </c>
    </row>
    <row r="314" spans="1:8" ht="25.5">
      <c r="A314" s="1"/>
      <c r="B314" s="1" t="s">
        <v>181</v>
      </c>
      <c r="C314" s="1"/>
      <c r="D314" s="2" t="s">
        <v>137</v>
      </c>
      <c r="E314" s="20">
        <f>marzec!H307</f>
        <v>1155</v>
      </c>
      <c r="F314" s="3">
        <f>SUM(F315:F316)</f>
        <v>0</v>
      </c>
      <c r="G314" s="3">
        <f>SUM(G315:G316)</f>
        <v>0</v>
      </c>
      <c r="H314" s="3">
        <f t="shared" si="4"/>
        <v>1155</v>
      </c>
    </row>
    <row r="315" spans="1:8" ht="12.75">
      <c r="A315" s="1"/>
      <c r="B315" s="1"/>
      <c r="C315" s="1" t="s">
        <v>14</v>
      </c>
      <c r="D315" s="2" t="s">
        <v>15</v>
      </c>
      <c r="E315" s="20">
        <f>marzec!H308</f>
        <v>1155</v>
      </c>
      <c r="F315" s="22"/>
      <c r="G315" s="22"/>
      <c r="H315" s="3">
        <f t="shared" si="4"/>
        <v>1155</v>
      </c>
    </row>
    <row r="316" spans="1:8" ht="12.75">
      <c r="A316" s="1"/>
      <c r="B316" s="1"/>
      <c r="C316" s="1" t="s">
        <v>47</v>
      </c>
      <c r="D316" s="2" t="s">
        <v>48</v>
      </c>
      <c r="E316" s="20">
        <f>marzec!H309</f>
        <v>0</v>
      </c>
      <c r="F316" s="22"/>
      <c r="G316" s="22"/>
      <c r="H316" s="3">
        <f t="shared" si="4"/>
        <v>0</v>
      </c>
    </row>
    <row r="317" spans="1:8" ht="25.5">
      <c r="A317" s="4" t="s">
        <v>182</v>
      </c>
      <c r="B317" s="4"/>
      <c r="C317" s="4"/>
      <c r="D317" s="5" t="s">
        <v>183</v>
      </c>
      <c r="E317" s="20">
        <f>marzec!H310</f>
        <v>353301</v>
      </c>
      <c r="F317" s="6">
        <f>F318+F320+F322+F326+F328</f>
        <v>0</v>
      </c>
      <c r="G317" s="6">
        <f>G318+G320+G322+G326+G328</f>
        <v>0</v>
      </c>
      <c r="H317" s="6">
        <f t="shared" si="4"/>
        <v>353301</v>
      </c>
    </row>
    <row r="318" spans="1:8" ht="12.75">
      <c r="A318" s="1"/>
      <c r="B318" s="1" t="s">
        <v>184</v>
      </c>
      <c r="C318" s="1"/>
      <c r="D318" s="2" t="s">
        <v>185</v>
      </c>
      <c r="E318" s="20">
        <f>marzec!H311</f>
        <v>34000</v>
      </c>
      <c r="F318" s="3">
        <f>SUM(F319)</f>
        <v>0</v>
      </c>
      <c r="G318" s="3">
        <f>SUM(G319)</f>
        <v>0</v>
      </c>
      <c r="H318" s="3">
        <f t="shared" si="4"/>
        <v>34000</v>
      </c>
    </row>
    <row r="319" spans="1:8" ht="12.75">
      <c r="A319" s="1"/>
      <c r="B319" s="1"/>
      <c r="C319" s="1" t="s">
        <v>14</v>
      </c>
      <c r="D319" s="2" t="s">
        <v>15</v>
      </c>
      <c r="E319" s="20">
        <f>marzec!H312</f>
        <v>34000</v>
      </c>
      <c r="F319" s="22"/>
      <c r="G319" s="22"/>
      <c r="H319" s="3">
        <f t="shared" si="4"/>
        <v>34000</v>
      </c>
    </row>
    <row r="320" spans="1:8" ht="25.5">
      <c r="A320" s="1"/>
      <c r="B320" s="1" t="s">
        <v>186</v>
      </c>
      <c r="C320" s="1"/>
      <c r="D320" s="2" t="s">
        <v>187</v>
      </c>
      <c r="E320" s="20">
        <f>marzec!H313</f>
        <v>22000</v>
      </c>
      <c r="F320" s="3">
        <f>SUM(F321)</f>
        <v>0</v>
      </c>
      <c r="G320" s="3">
        <f>SUM(G321)</f>
        <v>0</v>
      </c>
      <c r="H320" s="3">
        <f t="shared" si="4"/>
        <v>22000</v>
      </c>
    </row>
    <row r="321" spans="1:8" ht="12.75">
      <c r="A321" s="1"/>
      <c r="B321" s="1"/>
      <c r="C321" s="1" t="s">
        <v>14</v>
      </c>
      <c r="D321" s="2" t="s">
        <v>15</v>
      </c>
      <c r="E321" s="20">
        <f>marzec!H314</f>
        <v>22000</v>
      </c>
      <c r="F321" s="22"/>
      <c r="G321" s="22"/>
      <c r="H321" s="3">
        <f t="shared" si="4"/>
        <v>22000</v>
      </c>
    </row>
    <row r="322" spans="1:8" ht="12.75">
      <c r="A322" s="1"/>
      <c r="B322" s="1" t="s">
        <v>188</v>
      </c>
      <c r="C322" s="1"/>
      <c r="D322" s="2" t="s">
        <v>189</v>
      </c>
      <c r="E322" s="20">
        <f>marzec!H315</f>
        <v>200000</v>
      </c>
      <c r="F322" s="3">
        <f>SUM(F323:F325)</f>
        <v>0</v>
      </c>
      <c r="G322" s="3">
        <f>SUM(G323:G325)</f>
        <v>0</v>
      </c>
      <c r="H322" s="3">
        <f t="shared" si="4"/>
        <v>200000</v>
      </c>
    </row>
    <row r="323" spans="1:8" ht="12.75">
      <c r="A323" s="1"/>
      <c r="B323" s="1"/>
      <c r="C323" s="1" t="s">
        <v>12</v>
      </c>
      <c r="D323" s="2" t="s">
        <v>65</v>
      </c>
      <c r="E323" s="20">
        <f>marzec!H316</f>
        <v>0</v>
      </c>
      <c r="F323" s="22"/>
      <c r="G323" s="22"/>
      <c r="H323" s="3">
        <f t="shared" si="4"/>
        <v>0</v>
      </c>
    </row>
    <row r="324" spans="1:8" ht="12.75">
      <c r="A324" s="1"/>
      <c r="B324" s="1"/>
      <c r="C324" s="1" t="s">
        <v>31</v>
      </c>
      <c r="D324" s="2" t="s">
        <v>32</v>
      </c>
      <c r="E324" s="20">
        <f>marzec!H317</f>
        <v>150000</v>
      </c>
      <c r="F324" s="22"/>
      <c r="G324" s="22"/>
      <c r="H324" s="3">
        <f t="shared" si="4"/>
        <v>150000</v>
      </c>
    </row>
    <row r="325" spans="1:8" ht="12.75">
      <c r="A325" s="1"/>
      <c r="B325" s="1"/>
      <c r="C325" s="1" t="s">
        <v>14</v>
      </c>
      <c r="D325" s="2" t="s">
        <v>15</v>
      </c>
      <c r="E325" s="20">
        <f>marzec!H318</f>
        <v>50000</v>
      </c>
      <c r="F325" s="22"/>
      <c r="G325" s="22"/>
      <c r="H325" s="3">
        <f t="shared" si="4"/>
        <v>50000</v>
      </c>
    </row>
    <row r="326" spans="1:8" ht="12.75">
      <c r="A326" s="1"/>
      <c r="B326" s="1" t="s">
        <v>190</v>
      </c>
      <c r="C326" s="1"/>
      <c r="D326" s="2" t="s">
        <v>191</v>
      </c>
      <c r="E326" s="20">
        <f>marzec!H319</f>
        <v>70301</v>
      </c>
      <c r="F326" s="3">
        <f>SUM(F327)</f>
        <v>0</v>
      </c>
      <c r="G326" s="3">
        <f>SUM(G327)</f>
        <v>0</v>
      </c>
      <c r="H326" s="3">
        <f t="shared" si="4"/>
        <v>70301</v>
      </c>
    </row>
    <row r="327" spans="1:8" ht="25.5">
      <c r="A327" s="1"/>
      <c r="B327" s="1"/>
      <c r="C327" s="1" t="s">
        <v>192</v>
      </c>
      <c r="D327" s="2" t="s">
        <v>193</v>
      </c>
      <c r="E327" s="20">
        <f>marzec!H320</f>
        <v>70301</v>
      </c>
      <c r="F327" s="22"/>
      <c r="G327" s="22"/>
      <c r="H327" s="3">
        <f t="shared" si="4"/>
        <v>70301</v>
      </c>
    </row>
    <row r="328" spans="1:8" ht="12.75">
      <c r="A328" s="1"/>
      <c r="B328" s="1" t="s">
        <v>194</v>
      </c>
      <c r="C328" s="1"/>
      <c r="D328" s="2" t="s">
        <v>11</v>
      </c>
      <c r="E328" s="20">
        <f>marzec!H321</f>
        <v>27000</v>
      </c>
      <c r="F328" s="3">
        <f>SUM(F329:F331)</f>
        <v>0</v>
      </c>
      <c r="G328" s="3">
        <f>SUM(G329:G331)</f>
        <v>0</v>
      </c>
      <c r="H328" s="3">
        <f t="shared" si="4"/>
        <v>27000</v>
      </c>
    </row>
    <row r="329" spans="1:8" ht="12.75">
      <c r="A329" s="1"/>
      <c r="B329" s="1"/>
      <c r="C329" s="1" t="s">
        <v>12</v>
      </c>
      <c r="D329" s="2" t="s">
        <v>65</v>
      </c>
      <c r="E329" s="20">
        <f>marzec!H322</f>
        <v>2000</v>
      </c>
      <c r="F329" s="22"/>
      <c r="G329" s="22"/>
      <c r="H329" s="3">
        <f t="shared" si="4"/>
        <v>2000</v>
      </c>
    </row>
    <row r="330" spans="1:8" ht="12.75">
      <c r="A330" s="1"/>
      <c r="B330" s="1"/>
      <c r="C330" s="1" t="s">
        <v>14</v>
      </c>
      <c r="D330" s="2" t="s">
        <v>15</v>
      </c>
      <c r="E330" s="20">
        <f>marzec!H323</f>
        <v>0</v>
      </c>
      <c r="F330" s="22"/>
      <c r="G330" s="22"/>
      <c r="H330" s="3">
        <f t="shared" si="4"/>
        <v>0</v>
      </c>
    </row>
    <row r="331" spans="1:8" ht="12.75">
      <c r="A331" s="1"/>
      <c r="B331" s="1"/>
      <c r="C331" s="1" t="s">
        <v>195</v>
      </c>
      <c r="D331" s="2" t="s">
        <v>196</v>
      </c>
      <c r="E331" s="20">
        <f>marzec!H324</f>
        <v>25000</v>
      </c>
      <c r="F331" s="22"/>
      <c r="G331" s="22"/>
      <c r="H331" s="3">
        <f t="shared" si="4"/>
        <v>25000</v>
      </c>
    </row>
    <row r="332" spans="1:8" ht="25.5">
      <c r="A332" s="4" t="s">
        <v>197</v>
      </c>
      <c r="B332" s="4"/>
      <c r="C332" s="4"/>
      <c r="D332" s="5" t="s">
        <v>198</v>
      </c>
      <c r="E332" s="20">
        <f>marzec!H325</f>
        <v>303505</v>
      </c>
      <c r="F332" s="6">
        <f>F333+F338</f>
        <v>0</v>
      </c>
      <c r="G332" s="6">
        <f>G333+G338</f>
        <v>0</v>
      </c>
      <c r="H332" s="6">
        <f t="shared" si="4"/>
        <v>303505</v>
      </c>
    </row>
    <row r="333" spans="1:8" ht="25.5">
      <c r="A333" s="1"/>
      <c r="B333" s="1" t="s">
        <v>199</v>
      </c>
      <c r="C333" s="1"/>
      <c r="D333" s="2" t="s">
        <v>200</v>
      </c>
      <c r="E333" s="20">
        <f>marzec!H326</f>
        <v>187905</v>
      </c>
      <c r="F333" s="3">
        <f>SUM(F334:F336)</f>
        <v>0</v>
      </c>
      <c r="G333" s="3">
        <f>SUM(G334:G337)</f>
        <v>0</v>
      </c>
      <c r="H333" s="3">
        <f t="shared" si="4"/>
        <v>187905</v>
      </c>
    </row>
    <row r="334" spans="1:8" ht="25.5">
      <c r="A334" s="1"/>
      <c r="B334" s="1"/>
      <c r="C334" s="1" t="s">
        <v>201</v>
      </c>
      <c r="D334" s="2" t="s">
        <v>202</v>
      </c>
      <c r="E334" s="20">
        <f>marzec!H327</f>
        <v>185805</v>
      </c>
      <c r="F334" s="22"/>
      <c r="G334" s="22"/>
      <c r="H334" s="3">
        <f t="shared" si="4"/>
        <v>185805</v>
      </c>
    </row>
    <row r="335" spans="1:8" ht="12.75">
      <c r="A335" s="7"/>
      <c r="B335" s="7"/>
      <c r="C335" s="7" t="s">
        <v>12</v>
      </c>
      <c r="D335" s="9" t="s">
        <v>65</v>
      </c>
      <c r="E335" s="20">
        <f>marzec!H328</f>
        <v>0</v>
      </c>
      <c r="F335" s="25"/>
      <c r="G335" s="25"/>
      <c r="H335" s="3">
        <f t="shared" si="4"/>
        <v>0</v>
      </c>
    </row>
    <row r="336" spans="1:8" ht="12.75">
      <c r="A336" s="7"/>
      <c r="B336" s="7"/>
      <c r="C336" s="7" t="s">
        <v>31</v>
      </c>
      <c r="D336" s="9" t="s">
        <v>32</v>
      </c>
      <c r="E336" s="20">
        <f>marzec!H329</f>
        <v>2100</v>
      </c>
      <c r="F336" s="25"/>
      <c r="G336" s="25"/>
      <c r="H336" s="3">
        <f t="shared" si="4"/>
        <v>2100</v>
      </c>
    </row>
    <row r="337" spans="1:8" ht="12.75">
      <c r="A337" s="7"/>
      <c r="B337" s="7"/>
      <c r="C337" s="7" t="s">
        <v>14</v>
      </c>
      <c r="D337" s="9" t="s">
        <v>15</v>
      </c>
      <c r="E337" s="20">
        <f>marzec!H330</f>
        <v>0</v>
      </c>
      <c r="F337" s="38"/>
      <c r="G337" s="38"/>
      <c r="H337" s="3">
        <f t="shared" si="4"/>
        <v>0</v>
      </c>
    </row>
    <row r="338" spans="1:8" ht="12.75">
      <c r="A338" s="7"/>
      <c r="B338" s="7" t="s">
        <v>203</v>
      </c>
      <c r="C338" s="7"/>
      <c r="D338" s="9" t="s">
        <v>230</v>
      </c>
      <c r="E338" s="20">
        <f>marzec!H331</f>
        <v>115600</v>
      </c>
      <c r="F338" s="8">
        <f>SUM(F339:F340)</f>
        <v>0</v>
      </c>
      <c r="G338" s="8">
        <f>SUM(G339:G340)</f>
        <v>0</v>
      </c>
      <c r="H338" s="3">
        <f t="shared" si="4"/>
        <v>115600</v>
      </c>
    </row>
    <row r="339" spans="1:8" ht="25.5">
      <c r="A339" s="7"/>
      <c r="B339" s="7"/>
      <c r="C339" s="7" t="s">
        <v>201</v>
      </c>
      <c r="D339" s="9" t="s">
        <v>202</v>
      </c>
      <c r="E339" s="20">
        <f>marzec!H332</f>
        <v>115600</v>
      </c>
      <c r="F339" s="22"/>
      <c r="G339" s="22"/>
      <c r="H339" s="3">
        <f t="shared" si="4"/>
        <v>115600</v>
      </c>
    </row>
    <row r="340" spans="1:8" ht="12.75">
      <c r="A340" s="7"/>
      <c r="B340" s="7"/>
      <c r="C340" s="7" t="s">
        <v>31</v>
      </c>
      <c r="D340" s="9" t="s">
        <v>32</v>
      </c>
      <c r="E340" s="20">
        <f>marzec!H333</f>
        <v>0</v>
      </c>
      <c r="F340" s="22"/>
      <c r="G340" s="22"/>
      <c r="H340" s="3">
        <f t="shared" si="4"/>
        <v>0</v>
      </c>
    </row>
    <row r="341" spans="1:8" ht="12.75">
      <c r="A341" s="10" t="s">
        <v>204</v>
      </c>
      <c r="B341" s="10"/>
      <c r="C341" s="10"/>
      <c r="D341" s="11" t="s">
        <v>205</v>
      </c>
      <c r="E341" s="20">
        <f>marzec!H334</f>
        <v>34117</v>
      </c>
      <c r="F341" s="12">
        <f>F342</f>
        <v>0</v>
      </c>
      <c r="G341" s="12">
        <f>G342</f>
        <v>0</v>
      </c>
      <c r="H341" s="6">
        <f t="shared" si="4"/>
        <v>34117</v>
      </c>
    </row>
    <row r="342" spans="1:8" ht="25.5">
      <c r="A342" s="7"/>
      <c r="B342" s="7" t="s">
        <v>206</v>
      </c>
      <c r="C342" s="7"/>
      <c r="D342" s="9" t="s">
        <v>207</v>
      </c>
      <c r="E342" s="20">
        <f>marzec!H335</f>
        <v>34117</v>
      </c>
      <c r="F342" s="8">
        <f>SUM(F343:F347)</f>
        <v>0</v>
      </c>
      <c r="G342" s="8">
        <f>SUM(G343:G347)</f>
        <v>0</v>
      </c>
      <c r="H342" s="3">
        <f t="shared" si="4"/>
        <v>34117</v>
      </c>
    </row>
    <row r="343" spans="1:8" ht="25.5">
      <c r="A343" s="7"/>
      <c r="B343" s="7"/>
      <c r="C343" s="7" t="s">
        <v>55</v>
      </c>
      <c r="D343" s="9" t="s">
        <v>56</v>
      </c>
      <c r="E343" s="20">
        <f>marzec!H336</f>
        <v>10700</v>
      </c>
      <c r="F343" s="22"/>
      <c r="G343" s="25"/>
      <c r="H343" s="3">
        <f t="shared" si="4"/>
        <v>10700</v>
      </c>
    </row>
    <row r="344" spans="1:8" ht="12.75">
      <c r="A344" s="7"/>
      <c r="B344" s="7"/>
      <c r="C344" s="7" t="s">
        <v>12</v>
      </c>
      <c r="D344" s="9" t="s">
        <v>65</v>
      </c>
      <c r="E344" s="20">
        <f>marzec!H337</f>
        <v>13500</v>
      </c>
      <c r="F344" s="25"/>
      <c r="G344" s="22"/>
      <c r="H344" s="3">
        <f t="shared" si="4"/>
        <v>13500</v>
      </c>
    </row>
    <row r="345" spans="1:8" ht="12.75">
      <c r="A345" s="7"/>
      <c r="B345" s="7"/>
      <c r="C345" s="7" t="s">
        <v>14</v>
      </c>
      <c r="D345" s="9" t="s">
        <v>15</v>
      </c>
      <c r="E345" s="20">
        <f>marzec!H338</f>
        <v>2100</v>
      </c>
      <c r="F345" s="25"/>
      <c r="G345" s="22"/>
      <c r="H345" s="3">
        <f t="shared" si="4"/>
        <v>2100</v>
      </c>
    </row>
    <row r="346" spans="1:8" ht="12.75">
      <c r="A346" s="7"/>
      <c r="B346" s="7"/>
      <c r="C346" s="7" t="s">
        <v>80</v>
      </c>
      <c r="D346" s="9" t="s">
        <v>81</v>
      </c>
      <c r="E346" s="20">
        <f>marzec!H339</f>
        <v>6700</v>
      </c>
      <c r="F346" s="25"/>
      <c r="G346" s="22"/>
      <c r="H346" s="3">
        <f t="shared" si="4"/>
        <v>6700</v>
      </c>
    </row>
    <row r="347" spans="1:8" ht="25.5">
      <c r="A347" s="7"/>
      <c r="B347" s="7"/>
      <c r="C347" s="7" t="s">
        <v>4</v>
      </c>
      <c r="D347" s="9" t="s">
        <v>5</v>
      </c>
      <c r="E347" s="20">
        <f>marzec!H340</f>
        <v>1117</v>
      </c>
      <c r="F347" s="25"/>
      <c r="G347" s="22"/>
      <c r="H347" s="3">
        <f t="shared" si="4"/>
        <v>1117</v>
      </c>
    </row>
    <row r="348" spans="1:8" ht="12.75">
      <c r="A348" s="7"/>
      <c r="B348" s="7"/>
      <c r="C348" s="7"/>
      <c r="D348" s="9"/>
      <c r="E348" s="20"/>
      <c r="F348" s="22"/>
      <c r="G348" s="22"/>
      <c r="H348" s="22"/>
    </row>
    <row r="349" spans="1:8" ht="12.75">
      <c r="A349" s="13"/>
      <c r="B349" s="13"/>
      <c r="C349" s="13"/>
      <c r="D349" s="13"/>
      <c r="E349" s="20"/>
      <c r="F349" s="21"/>
      <c r="G349" s="21"/>
      <c r="H349" s="21"/>
    </row>
    <row r="350" spans="1:8" ht="12.75">
      <c r="A350" s="40" t="s">
        <v>208</v>
      </c>
      <c r="B350" s="41"/>
      <c r="C350" s="41"/>
      <c r="D350" s="42"/>
      <c r="E350" s="23">
        <f>marzec!H343</f>
        <v>17468351</v>
      </c>
      <c r="F350" s="14">
        <f>F9+F21+F33+F43+F94+F104+F118+F121+F126+F246+F303+F317+F332+F341+F237+F39</f>
        <v>0</v>
      </c>
      <c r="G350" s="14">
        <f>G9+G21+G33+G43+G94+G104+G118+G121+G126+G246+G303+G317+G332+G341+G237+G39</f>
        <v>10469</v>
      </c>
      <c r="H350" s="23">
        <f>E350-F350+G350</f>
        <v>17478820</v>
      </c>
    </row>
  </sheetData>
  <sheetProtection/>
  <protectedRanges>
    <protectedRange sqref="F2:F5" name="Zakres50"/>
    <protectedRange sqref="F4:F5" name="Zakres47_1"/>
    <protectedRange sqref="F2:F5" name="Zakres48"/>
    <protectedRange sqref="F343:G347" name="Zakres46_1"/>
    <protectedRange sqref="F334:G337" name="Zakres44_1"/>
    <protectedRange sqref="F327:G327" name="Zakres42_1"/>
    <protectedRange sqref="F321:G321" name="Zakres40_1"/>
    <protectedRange sqref="F315:G316" name="Zakres38_1"/>
    <protectedRange sqref="F305:G310" name="Zakres36_1"/>
    <protectedRange sqref="F276:G291" name="Zakres34_1"/>
    <protectedRange sqref="F270:G270" name="Zakres32_1"/>
    <protectedRange sqref="F266:G266" name="Zakres30_1"/>
    <protectedRange sqref="F241:G244" name="Zakres28_1"/>
    <protectedRange sqref="F227:G232" name="Zakres26_1"/>
    <protectedRange sqref="F206:G222" name="Zakres24_1"/>
    <protectedRange sqref="F173:G190" name="Zakres22_1"/>
    <protectedRange sqref="F151:G157" name="Zakres20_1"/>
    <protectedRange sqref="F120:G120" name="Zakres16_1"/>
    <protectedRange sqref="F117:G117" name="Zakres15_1"/>
    <protectedRange sqref="F106:G115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7:G103" name="Zakres13_1"/>
    <protectedRange sqref="F123:G123" name="Zakres17_1"/>
    <protectedRange sqref="F125:G125" name="Zakres18_1"/>
    <protectedRange sqref="F128:G149" name="Zakres19_1"/>
    <protectedRange sqref="F159:G171" name="Zakres21_1"/>
    <protectedRange sqref="F192:G204" name="Zakres23_1"/>
    <protectedRange sqref="F224:G225" name="Zakres25_1"/>
    <protectedRange sqref="F234:G236" name="Zakres27_1"/>
    <protectedRange sqref="F248:G264" name="Zakres29_1"/>
    <protectedRange sqref="F268:G268" name="Zakres31_1"/>
    <protectedRange sqref="F272:G274" name="Zakres33_1"/>
    <protectedRange sqref="F293:G300 F302:G302" name="Zakres35_1"/>
    <protectedRange sqref="F312:G313" name="Zakres37_1"/>
    <protectedRange sqref="F319:G319" name="Zakres39_1"/>
    <protectedRange sqref="F323:G325" name="Zakres41_1"/>
    <protectedRange sqref="F329:G331" name="Zakres43_1"/>
    <protectedRange sqref="F339:G340" name="Zakres45_1"/>
    <protectedRange sqref="A5:E6 G5:H6 F6" name="Zakres47"/>
  </protectedRanges>
  <mergeCells count="1">
    <mergeCell ref="A350:D3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0"/>
  <sheetViews>
    <sheetView zoomScalePageLayoutView="0" workbookViewId="0" topLeftCell="A324">
      <selection activeCell="H350" sqref="H350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237</v>
      </c>
    </row>
    <row r="3" ht="12.75">
      <c r="F3" s="26" t="s">
        <v>248</v>
      </c>
    </row>
    <row r="4" ht="12.75">
      <c r="F4" s="26" t="s">
        <v>242</v>
      </c>
    </row>
    <row r="5" spans="1:6" ht="12.75">
      <c r="A5" s="24" t="s">
        <v>216</v>
      </c>
      <c r="F5" s="26" t="s">
        <v>249</v>
      </c>
    </row>
    <row r="7" spans="1:8" ht="26.25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29" t="s">
        <v>0</v>
      </c>
      <c r="B9" s="29"/>
      <c r="C9" s="29"/>
      <c r="D9" s="30" t="s">
        <v>1</v>
      </c>
      <c r="E9" s="20">
        <f>kwiecień!H9</f>
        <v>3029300</v>
      </c>
      <c r="F9" s="20">
        <f>F10+F12+F14</f>
        <v>0</v>
      </c>
      <c r="G9" s="20">
        <f>G10+G12+G14</f>
        <v>0</v>
      </c>
      <c r="H9" s="20">
        <f>E9-F9+G9</f>
        <v>3029300</v>
      </c>
    </row>
    <row r="10" spans="1:8" ht="25.5">
      <c r="A10" s="1"/>
      <c r="B10" s="1" t="s">
        <v>2</v>
      </c>
      <c r="C10" s="1"/>
      <c r="D10" s="2" t="s">
        <v>3</v>
      </c>
      <c r="E10" s="20">
        <f>kwiecień!H10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>
      <c r="A11" s="1"/>
      <c r="B11" s="1"/>
      <c r="C11" s="1" t="s">
        <v>4</v>
      </c>
      <c r="D11" s="2" t="s">
        <v>5</v>
      </c>
      <c r="E11" s="20">
        <f>kwiecień!H11</f>
        <v>3000000</v>
      </c>
      <c r="F11" s="25"/>
      <c r="G11" s="25"/>
      <c r="H11" s="3">
        <f>E11-F11+G11</f>
        <v>3000000</v>
      </c>
    </row>
    <row r="12" spans="1:8" ht="12.75">
      <c r="A12" s="1"/>
      <c r="B12" s="1" t="s">
        <v>6</v>
      </c>
      <c r="C12" s="1"/>
      <c r="D12" s="2" t="s">
        <v>7</v>
      </c>
      <c r="E12" s="20">
        <f>kwiecień!H12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>
      <c r="A13" s="1"/>
      <c r="B13" s="1"/>
      <c r="C13" s="1" t="s">
        <v>8</v>
      </c>
      <c r="D13" s="2" t="s">
        <v>9</v>
      </c>
      <c r="E13" s="20">
        <f>kwiecień!H13</f>
        <v>12500</v>
      </c>
      <c r="F13" s="22"/>
      <c r="G13" s="25"/>
      <c r="H13" s="3">
        <f t="shared" si="0"/>
        <v>12500</v>
      </c>
    </row>
    <row r="14" spans="1:8" ht="12.75">
      <c r="A14" s="1"/>
      <c r="B14" s="1" t="s">
        <v>10</v>
      </c>
      <c r="C14" s="1"/>
      <c r="D14" s="2" t="s">
        <v>11</v>
      </c>
      <c r="E14" s="20">
        <f>kwiecień!H14</f>
        <v>16800</v>
      </c>
      <c r="F14" s="3">
        <f>SUM(F15:F20)</f>
        <v>0</v>
      </c>
      <c r="G14" s="3">
        <f>SUM(G15:G20)</f>
        <v>0</v>
      </c>
      <c r="H14" s="3">
        <f t="shared" si="0"/>
        <v>16800</v>
      </c>
    </row>
    <row r="15" spans="1:8" ht="25.5">
      <c r="A15" s="1"/>
      <c r="B15" s="1"/>
      <c r="C15" s="1" t="s">
        <v>55</v>
      </c>
      <c r="D15" s="2" t="s">
        <v>220</v>
      </c>
      <c r="E15" s="20">
        <f>kwiecień!H15</f>
        <v>0</v>
      </c>
      <c r="F15" s="3"/>
      <c r="G15" s="3"/>
      <c r="H15" s="3">
        <f t="shared" si="0"/>
        <v>0</v>
      </c>
    </row>
    <row r="16" spans="1:8" ht="25.5">
      <c r="A16" s="1"/>
      <c r="B16" s="1"/>
      <c r="C16" s="1" t="s">
        <v>39</v>
      </c>
      <c r="D16" s="2" t="s">
        <v>40</v>
      </c>
      <c r="E16" s="20">
        <f>kwiecień!H16</f>
        <v>0</v>
      </c>
      <c r="F16" s="3"/>
      <c r="G16" s="3"/>
      <c r="H16" s="3">
        <f t="shared" si="0"/>
        <v>0</v>
      </c>
    </row>
    <row r="17" spans="1:8" ht="25.5">
      <c r="A17" s="1"/>
      <c r="B17" s="1"/>
      <c r="C17" s="1" t="s">
        <v>43</v>
      </c>
      <c r="D17" s="2" t="s">
        <v>44</v>
      </c>
      <c r="E17" s="20">
        <f>kwiecień!H17</f>
        <v>0</v>
      </c>
      <c r="F17" s="3"/>
      <c r="G17" s="3"/>
      <c r="H17" s="3">
        <f t="shared" si="0"/>
        <v>0</v>
      </c>
    </row>
    <row r="18" spans="1:8" ht="12.75">
      <c r="A18" s="1"/>
      <c r="B18" s="1"/>
      <c r="C18" s="1" t="s">
        <v>45</v>
      </c>
      <c r="D18" s="2" t="s">
        <v>46</v>
      </c>
      <c r="E18" s="20">
        <f>kwiecień!H18</f>
        <v>0</v>
      </c>
      <c r="F18" s="3"/>
      <c r="G18" s="3"/>
      <c r="H18" s="3">
        <f t="shared" si="0"/>
        <v>0</v>
      </c>
    </row>
    <row r="19" spans="1:8" ht="12.75">
      <c r="A19" s="1"/>
      <c r="B19" s="1"/>
      <c r="C19" s="1" t="s">
        <v>12</v>
      </c>
      <c r="D19" s="2" t="s">
        <v>13</v>
      </c>
      <c r="E19" s="20">
        <f>kwiecień!H19</f>
        <v>500</v>
      </c>
      <c r="F19" s="22"/>
      <c r="G19" s="22"/>
      <c r="H19" s="3">
        <f t="shared" si="0"/>
        <v>500</v>
      </c>
    </row>
    <row r="20" spans="1:8" ht="12.75">
      <c r="A20" s="1"/>
      <c r="B20" s="1"/>
      <c r="C20" s="1" t="s">
        <v>14</v>
      </c>
      <c r="D20" s="2" t="s">
        <v>15</v>
      </c>
      <c r="E20" s="20">
        <f>kwiecień!H20</f>
        <v>16300</v>
      </c>
      <c r="F20" s="25">
        <v>0</v>
      </c>
      <c r="G20" s="22"/>
      <c r="H20" s="3">
        <f t="shared" si="0"/>
        <v>16300</v>
      </c>
    </row>
    <row r="21" spans="1:8" ht="12.75">
      <c r="A21" s="4" t="s">
        <v>16</v>
      </c>
      <c r="B21" s="1"/>
      <c r="C21" s="1"/>
      <c r="D21" s="5" t="s">
        <v>17</v>
      </c>
      <c r="E21" s="20">
        <f>kwiecień!H21</f>
        <v>1825075</v>
      </c>
      <c r="F21" s="6">
        <f>F22+F25+F31</f>
        <v>0</v>
      </c>
      <c r="G21" s="6">
        <f>G22+G25+G31</f>
        <v>0</v>
      </c>
      <c r="H21" s="6">
        <f t="shared" si="0"/>
        <v>1825075</v>
      </c>
    </row>
    <row r="22" spans="1:8" ht="12.75">
      <c r="A22" s="1"/>
      <c r="B22" s="1" t="s">
        <v>18</v>
      </c>
      <c r="C22" s="1"/>
      <c r="D22" s="2" t="s">
        <v>19</v>
      </c>
      <c r="E22" s="20">
        <f>kwiecień!H22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>
      <c r="A23" s="1"/>
      <c r="B23" s="1"/>
      <c r="C23" s="1" t="s">
        <v>14</v>
      </c>
      <c r="D23" s="2" t="s">
        <v>15</v>
      </c>
      <c r="E23" s="20">
        <f>kwiecień!H23</f>
        <v>15192</v>
      </c>
      <c r="F23" s="22"/>
      <c r="G23" s="25"/>
      <c r="H23" s="3">
        <f t="shared" si="0"/>
        <v>15192</v>
      </c>
    </row>
    <row r="24" spans="1:8" ht="25.5">
      <c r="A24" s="1"/>
      <c r="B24" s="1"/>
      <c r="C24" s="1" t="s">
        <v>4</v>
      </c>
      <c r="D24" s="2" t="s">
        <v>5</v>
      </c>
      <c r="E24" s="20">
        <f>kwiecień!H24</f>
        <v>0</v>
      </c>
      <c r="F24" s="25"/>
      <c r="G24" s="22"/>
      <c r="H24" s="3">
        <f t="shared" si="0"/>
        <v>0</v>
      </c>
    </row>
    <row r="25" spans="1:8" ht="12.75">
      <c r="A25" s="1"/>
      <c r="B25" s="1" t="s">
        <v>20</v>
      </c>
      <c r="C25" s="1"/>
      <c r="D25" s="2" t="s">
        <v>21</v>
      </c>
      <c r="E25" s="20">
        <f>kwiecień!H25</f>
        <v>1786000</v>
      </c>
      <c r="F25" s="3">
        <f>SUM(F26:F30)</f>
        <v>0</v>
      </c>
      <c r="G25" s="3">
        <f>SUM(G26:G30)</f>
        <v>0</v>
      </c>
      <c r="H25" s="3">
        <f t="shared" si="0"/>
        <v>1786000</v>
      </c>
    </row>
    <row r="26" spans="1:8" ht="12.75">
      <c r="A26" s="1"/>
      <c r="B26" s="1"/>
      <c r="C26" s="1" t="s">
        <v>12</v>
      </c>
      <c r="D26" s="2" t="s">
        <v>13</v>
      </c>
      <c r="E26" s="20">
        <f>kwiecień!H26</f>
        <v>10000</v>
      </c>
      <c r="F26" s="22"/>
      <c r="G26" s="22"/>
      <c r="H26" s="3">
        <f t="shared" si="0"/>
        <v>10000</v>
      </c>
    </row>
    <row r="27" spans="1:8" ht="12.75">
      <c r="A27" s="1"/>
      <c r="B27" s="1"/>
      <c r="C27" s="1" t="s">
        <v>22</v>
      </c>
      <c r="D27" s="2" t="s">
        <v>23</v>
      </c>
      <c r="E27" s="20">
        <f>kwiecień!H27</f>
        <v>180000</v>
      </c>
      <c r="F27" s="22"/>
      <c r="G27" s="22"/>
      <c r="H27" s="3">
        <f t="shared" si="0"/>
        <v>180000</v>
      </c>
    </row>
    <row r="28" spans="1:8" ht="12.75">
      <c r="A28" s="1"/>
      <c r="B28" s="1"/>
      <c r="C28" s="1" t="s">
        <v>14</v>
      </c>
      <c r="D28" s="2" t="s">
        <v>15</v>
      </c>
      <c r="E28" s="20">
        <f>kwiecień!H28</f>
        <v>21000</v>
      </c>
      <c r="F28" s="22"/>
      <c r="G28" s="22"/>
      <c r="H28" s="3">
        <f t="shared" si="0"/>
        <v>21000</v>
      </c>
    </row>
    <row r="29" spans="1:8" ht="25.5">
      <c r="A29" s="1"/>
      <c r="B29" s="1"/>
      <c r="C29" s="1" t="s">
        <v>232</v>
      </c>
      <c r="D29" s="2" t="s">
        <v>233</v>
      </c>
      <c r="E29" s="20">
        <f>kwiecień!H29</f>
        <v>0</v>
      </c>
      <c r="F29" s="22"/>
      <c r="G29" s="25"/>
      <c r="H29" s="3">
        <f t="shared" si="0"/>
        <v>0</v>
      </c>
    </row>
    <row r="30" spans="1:8" ht="25.5">
      <c r="A30" s="1"/>
      <c r="B30" s="1"/>
      <c r="C30" s="1" t="s">
        <v>4</v>
      </c>
      <c r="D30" s="2" t="s">
        <v>5</v>
      </c>
      <c r="E30" s="20">
        <f>kwiecień!H30</f>
        <v>1575000</v>
      </c>
      <c r="F30" s="22"/>
      <c r="G30" s="22"/>
      <c r="H30" s="3">
        <f t="shared" si="0"/>
        <v>1575000</v>
      </c>
    </row>
    <row r="31" spans="1:8" ht="12.75">
      <c r="A31" s="1"/>
      <c r="B31" s="1" t="s">
        <v>24</v>
      </c>
      <c r="C31" s="1"/>
      <c r="D31" s="2" t="s">
        <v>11</v>
      </c>
      <c r="E31" s="20">
        <f>kwiecień!H31</f>
        <v>23883</v>
      </c>
      <c r="F31" s="3">
        <f>SUM(F32)</f>
        <v>0</v>
      </c>
      <c r="G31" s="3">
        <f>SUM(G32)</f>
        <v>0</v>
      </c>
      <c r="H31" s="3">
        <f t="shared" si="0"/>
        <v>23883</v>
      </c>
    </row>
    <row r="32" spans="1:8" ht="25.5">
      <c r="A32" s="1"/>
      <c r="B32" s="1"/>
      <c r="C32" s="1" t="s">
        <v>25</v>
      </c>
      <c r="D32" s="2" t="s">
        <v>26</v>
      </c>
      <c r="E32" s="20">
        <f>kwiecień!H32</f>
        <v>23883</v>
      </c>
      <c r="F32" s="22"/>
      <c r="G32" s="22"/>
      <c r="H32" s="3">
        <f t="shared" si="0"/>
        <v>23883</v>
      </c>
    </row>
    <row r="33" spans="1:8" ht="12.75">
      <c r="A33" s="4" t="s">
        <v>27</v>
      </c>
      <c r="B33" s="4"/>
      <c r="C33" s="4"/>
      <c r="D33" s="5" t="s">
        <v>28</v>
      </c>
      <c r="E33" s="20">
        <f>kwiecień!H33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>
      <c r="A34" s="1"/>
      <c r="B34" s="1" t="s">
        <v>29</v>
      </c>
      <c r="C34" s="1"/>
      <c r="D34" s="2" t="s">
        <v>30</v>
      </c>
      <c r="E34" s="20">
        <f>kwiecień!H34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>
      <c r="A35" s="1"/>
      <c r="B35" s="1"/>
      <c r="C35" s="1" t="s">
        <v>12</v>
      </c>
      <c r="D35" s="2" t="s">
        <v>13</v>
      </c>
      <c r="E35" s="20">
        <f>kwiecień!H35</f>
        <v>5000</v>
      </c>
      <c r="F35" s="22"/>
      <c r="G35" s="22"/>
      <c r="H35" s="3">
        <f t="shared" si="0"/>
        <v>5000</v>
      </c>
    </row>
    <row r="36" spans="1:8" ht="12.75">
      <c r="A36" s="1"/>
      <c r="B36" s="1"/>
      <c r="C36" s="1" t="s">
        <v>31</v>
      </c>
      <c r="D36" s="2" t="s">
        <v>32</v>
      </c>
      <c r="E36" s="20">
        <f>kwiecień!H36</f>
        <v>2000</v>
      </c>
      <c r="F36" s="22"/>
      <c r="G36" s="22"/>
      <c r="H36" s="3">
        <f t="shared" si="0"/>
        <v>2000</v>
      </c>
    </row>
    <row r="37" spans="1:8" ht="12.75">
      <c r="A37" s="1"/>
      <c r="B37" s="1"/>
      <c r="C37" s="1" t="s">
        <v>14</v>
      </c>
      <c r="D37" s="2" t="s">
        <v>15</v>
      </c>
      <c r="E37" s="20">
        <f>kwiecień!H37</f>
        <v>27800</v>
      </c>
      <c r="F37" s="22"/>
      <c r="G37" s="22"/>
      <c r="H37" s="3">
        <f t="shared" si="0"/>
        <v>27800</v>
      </c>
    </row>
    <row r="38" spans="1:8" ht="25.5">
      <c r="A38" s="1"/>
      <c r="B38" s="1"/>
      <c r="C38" s="1" t="s">
        <v>33</v>
      </c>
      <c r="D38" s="2" t="s">
        <v>34</v>
      </c>
      <c r="E38" s="20">
        <f>kwiecień!H38</f>
        <v>1000</v>
      </c>
      <c r="F38" s="22"/>
      <c r="G38" s="22"/>
      <c r="H38" s="3">
        <f t="shared" si="0"/>
        <v>1000</v>
      </c>
    </row>
    <row r="39" spans="1:8" ht="12.75">
      <c r="A39" s="31" t="s">
        <v>221</v>
      </c>
      <c r="B39" s="32"/>
      <c r="C39" s="32"/>
      <c r="D39" s="33" t="s">
        <v>222</v>
      </c>
      <c r="E39" s="20">
        <f>kwiecień!H39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>
      <c r="A40" s="34"/>
      <c r="B40" s="35" t="s">
        <v>223</v>
      </c>
      <c r="C40" s="36"/>
      <c r="D40" s="37" t="s">
        <v>224</v>
      </c>
      <c r="E40" s="20">
        <f>kwiecień!H40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>
      <c r="A41" s="34"/>
      <c r="B41" s="35"/>
      <c r="C41" s="1" t="s">
        <v>22</v>
      </c>
      <c r="D41" s="2" t="s">
        <v>23</v>
      </c>
      <c r="E41" s="20">
        <f>kwiecień!H41</f>
        <v>0</v>
      </c>
      <c r="F41" s="27"/>
      <c r="G41" s="27"/>
      <c r="H41" s="28">
        <f t="shared" si="0"/>
        <v>0</v>
      </c>
    </row>
    <row r="42" spans="1:8" ht="12.75">
      <c r="A42" s="1"/>
      <c r="B42" s="1"/>
      <c r="C42" s="1" t="s">
        <v>14</v>
      </c>
      <c r="D42" s="2" t="s">
        <v>15</v>
      </c>
      <c r="E42" s="20">
        <f>kwiecień!H42</f>
        <v>0</v>
      </c>
      <c r="F42" s="22"/>
      <c r="G42" s="22"/>
      <c r="H42" s="28">
        <f t="shared" si="0"/>
        <v>0</v>
      </c>
    </row>
    <row r="43" spans="1:8" ht="12.75">
      <c r="A43" s="4" t="s">
        <v>35</v>
      </c>
      <c r="B43" s="4"/>
      <c r="C43" s="4"/>
      <c r="D43" s="5" t="s">
        <v>36</v>
      </c>
      <c r="E43" s="20">
        <f>kwiecień!H43</f>
        <v>2121110</v>
      </c>
      <c r="F43" s="6">
        <f>F88+F84+F58+F54+F44</f>
        <v>10041</v>
      </c>
      <c r="G43" s="6">
        <f>G88+G84+G58+G54+G44</f>
        <v>10041</v>
      </c>
      <c r="H43" s="6">
        <f t="shared" si="0"/>
        <v>2121110</v>
      </c>
    </row>
    <row r="44" spans="1:8" ht="12.75">
      <c r="A44" s="1"/>
      <c r="B44" s="1" t="s">
        <v>37</v>
      </c>
      <c r="C44" s="1"/>
      <c r="D44" s="2" t="s">
        <v>38</v>
      </c>
      <c r="E44" s="20">
        <f>kwiecień!H44</f>
        <v>118810</v>
      </c>
      <c r="F44" s="3">
        <f>SUM(F45:F53)</f>
        <v>0</v>
      </c>
      <c r="G44" s="3">
        <f>SUM(G45:G53)</f>
        <v>7241</v>
      </c>
      <c r="H44" s="3">
        <f t="shared" si="0"/>
        <v>126051</v>
      </c>
    </row>
    <row r="45" spans="1:8" ht="25.5">
      <c r="A45" s="1"/>
      <c r="B45" s="1"/>
      <c r="C45" s="1" t="s">
        <v>39</v>
      </c>
      <c r="D45" s="2" t="s">
        <v>40</v>
      </c>
      <c r="E45" s="20">
        <f>kwiecień!H45</f>
        <v>81000</v>
      </c>
      <c r="F45" s="22"/>
      <c r="G45" s="25">
        <v>6848</v>
      </c>
      <c r="H45" s="3">
        <f t="shared" si="0"/>
        <v>87848</v>
      </c>
    </row>
    <row r="46" spans="1:8" ht="12.75">
      <c r="A46" s="1"/>
      <c r="B46" s="1"/>
      <c r="C46" s="1" t="s">
        <v>41</v>
      </c>
      <c r="D46" s="2" t="s">
        <v>42</v>
      </c>
      <c r="E46" s="20">
        <f>kwiecień!H46</f>
        <v>6450</v>
      </c>
      <c r="F46" s="22"/>
      <c r="G46" s="22">
        <v>0</v>
      </c>
      <c r="H46" s="3">
        <f t="shared" si="0"/>
        <v>6450</v>
      </c>
    </row>
    <row r="47" spans="1:8" ht="25.5">
      <c r="A47" s="1"/>
      <c r="B47" s="1"/>
      <c r="C47" s="1" t="s">
        <v>43</v>
      </c>
      <c r="D47" s="2" t="s">
        <v>44</v>
      </c>
      <c r="E47" s="20">
        <f>kwiecień!H47</f>
        <v>13900</v>
      </c>
      <c r="F47" s="22"/>
      <c r="G47" s="22">
        <v>181</v>
      </c>
      <c r="H47" s="3">
        <f t="shared" si="0"/>
        <v>14081</v>
      </c>
    </row>
    <row r="48" spans="1:8" ht="12.75">
      <c r="A48" s="1"/>
      <c r="B48" s="1"/>
      <c r="C48" s="1" t="s">
        <v>45</v>
      </c>
      <c r="D48" s="2" t="s">
        <v>46</v>
      </c>
      <c r="E48" s="20">
        <f>kwiecień!H48</f>
        <v>2150</v>
      </c>
      <c r="F48" s="22"/>
      <c r="G48" s="22">
        <v>45</v>
      </c>
      <c r="H48" s="3">
        <f t="shared" si="0"/>
        <v>2195</v>
      </c>
    </row>
    <row r="49" spans="1:8" ht="12.75">
      <c r="A49" s="1"/>
      <c r="B49" s="1"/>
      <c r="C49" s="1" t="s">
        <v>12</v>
      </c>
      <c r="D49" s="2" t="s">
        <v>13</v>
      </c>
      <c r="E49" s="20">
        <f>kwiecień!H49</f>
        <v>3000</v>
      </c>
      <c r="F49" s="22"/>
      <c r="G49" s="22"/>
      <c r="H49" s="3">
        <f t="shared" si="0"/>
        <v>3000</v>
      </c>
    </row>
    <row r="50" spans="1:8" ht="12.75">
      <c r="A50" s="1"/>
      <c r="B50" s="1"/>
      <c r="C50" s="1" t="s">
        <v>14</v>
      </c>
      <c r="D50" s="2" t="s">
        <v>15</v>
      </c>
      <c r="E50" s="20">
        <f>kwiecień!H50</f>
        <v>9200</v>
      </c>
      <c r="F50" s="22"/>
      <c r="G50" s="22"/>
      <c r="H50" s="3">
        <f t="shared" si="0"/>
        <v>9200</v>
      </c>
    </row>
    <row r="51" spans="1:8" ht="12.75">
      <c r="A51" s="1"/>
      <c r="B51" s="1"/>
      <c r="C51" s="1" t="s">
        <v>47</v>
      </c>
      <c r="D51" s="2" t="s">
        <v>48</v>
      </c>
      <c r="E51" s="20">
        <f>kwiecień!H51</f>
        <v>300</v>
      </c>
      <c r="F51" s="22"/>
      <c r="G51" s="22"/>
      <c r="H51" s="3">
        <f t="shared" si="0"/>
        <v>300</v>
      </c>
    </row>
    <row r="52" spans="1:8" ht="25.5">
      <c r="A52" s="1"/>
      <c r="B52" s="1"/>
      <c r="C52" s="1" t="s">
        <v>49</v>
      </c>
      <c r="D52" s="2" t="s">
        <v>50</v>
      </c>
      <c r="E52" s="20">
        <f>kwiecień!H52</f>
        <v>2010</v>
      </c>
      <c r="F52" s="22"/>
      <c r="G52" s="22"/>
      <c r="H52" s="3">
        <f t="shared" si="0"/>
        <v>2010</v>
      </c>
    </row>
    <row r="53" spans="1:8" ht="38.25">
      <c r="A53" s="1"/>
      <c r="B53" s="1"/>
      <c r="C53" s="1" t="s">
        <v>51</v>
      </c>
      <c r="D53" s="2" t="s">
        <v>52</v>
      </c>
      <c r="E53" s="20">
        <f>kwiecień!H53</f>
        <v>800</v>
      </c>
      <c r="F53" s="22"/>
      <c r="G53" s="22">
        <v>167</v>
      </c>
      <c r="H53" s="3">
        <f t="shared" si="0"/>
        <v>967</v>
      </c>
    </row>
    <row r="54" spans="1:8" ht="25.5">
      <c r="A54" s="1"/>
      <c r="B54" s="1" t="s">
        <v>53</v>
      </c>
      <c r="C54" s="1"/>
      <c r="D54" s="2" t="s">
        <v>54</v>
      </c>
      <c r="E54" s="20">
        <f>kwiecień!H54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>
      <c r="A55" s="1"/>
      <c r="B55" s="1"/>
      <c r="C55" s="1" t="s">
        <v>55</v>
      </c>
      <c r="D55" s="2" t="s">
        <v>56</v>
      </c>
      <c r="E55" s="20">
        <f>kwiecień!H55</f>
        <v>55000</v>
      </c>
      <c r="F55" s="25"/>
      <c r="G55" s="22"/>
      <c r="H55" s="3">
        <f t="shared" si="0"/>
        <v>55000</v>
      </c>
    </row>
    <row r="56" spans="1:8" ht="12.75">
      <c r="A56" s="1"/>
      <c r="B56" s="1"/>
      <c r="C56" s="1" t="s">
        <v>14</v>
      </c>
      <c r="D56" s="2" t="s">
        <v>15</v>
      </c>
      <c r="E56" s="20">
        <f>kwiecień!H56</f>
        <v>5000</v>
      </c>
      <c r="F56" s="22"/>
      <c r="G56" s="25"/>
      <c r="H56" s="3">
        <f t="shared" si="0"/>
        <v>5000</v>
      </c>
    </row>
    <row r="57" spans="1:8" ht="12.75">
      <c r="A57" s="1"/>
      <c r="B57" s="1"/>
      <c r="C57" s="1" t="s">
        <v>47</v>
      </c>
      <c r="D57" s="2" t="s">
        <v>48</v>
      </c>
      <c r="E57" s="20">
        <f>kwiecień!H57</f>
        <v>1000</v>
      </c>
      <c r="F57" s="22"/>
      <c r="G57" s="22"/>
      <c r="H57" s="3">
        <f t="shared" si="0"/>
        <v>1000</v>
      </c>
    </row>
    <row r="58" spans="1:8" ht="25.5">
      <c r="A58" s="1"/>
      <c r="B58" s="1" t="s">
        <v>57</v>
      </c>
      <c r="C58" s="1"/>
      <c r="D58" s="2" t="s">
        <v>58</v>
      </c>
      <c r="E58" s="20">
        <f>kwiecień!H58</f>
        <v>1878500</v>
      </c>
      <c r="F58" s="3">
        <f>SUM(F59:F83)</f>
        <v>10041</v>
      </c>
      <c r="G58" s="3">
        <f>SUM(G59:G83)</f>
        <v>0</v>
      </c>
      <c r="H58" s="3">
        <f t="shared" si="0"/>
        <v>1868459</v>
      </c>
    </row>
    <row r="59" spans="1:8" ht="25.5">
      <c r="A59" s="1"/>
      <c r="B59" s="1"/>
      <c r="C59" s="1" t="s">
        <v>59</v>
      </c>
      <c r="D59" s="2" t="s">
        <v>60</v>
      </c>
      <c r="E59" s="20">
        <f>kwiecień!H59</f>
        <v>1000</v>
      </c>
      <c r="F59" s="22"/>
      <c r="G59" s="22"/>
      <c r="H59" s="3">
        <f t="shared" si="0"/>
        <v>1000</v>
      </c>
    </row>
    <row r="60" spans="1:8" ht="25.5">
      <c r="A60" s="1"/>
      <c r="B60" s="1"/>
      <c r="C60" s="1" t="s">
        <v>39</v>
      </c>
      <c r="D60" s="2" t="s">
        <v>40</v>
      </c>
      <c r="E60" s="20">
        <f>kwiecień!H60</f>
        <v>883340</v>
      </c>
      <c r="F60" s="22"/>
      <c r="G60" s="22"/>
      <c r="H60" s="3">
        <f t="shared" si="0"/>
        <v>883340</v>
      </c>
    </row>
    <row r="61" spans="1:8" ht="12.75">
      <c r="A61" s="1"/>
      <c r="B61" s="1"/>
      <c r="C61" s="1" t="s">
        <v>41</v>
      </c>
      <c r="D61" s="2" t="s">
        <v>42</v>
      </c>
      <c r="E61" s="20">
        <f>kwiecień!H61</f>
        <v>73583</v>
      </c>
      <c r="F61" s="25">
        <v>10041</v>
      </c>
      <c r="G61" s="22"/>
      <c r="H61" s="3">
        <f t="shared" si="0"/>
        <v>63542</v>
      </c>
    </row>
    <row r="62" spans="1:8" ht="25.5">
      <c r="A62" s="1"/>
      <c r="B62" s="1"/>
      <c r="C62" s="1" t="s">
        <v>43</v>
      </c>
      <c r="D62" s="2" t="s">
        <v>44</v>
      </c>
      <c r="E62" s="20">
        <f>kwiecień!H62</f>
        <v>153000</v>
      </c>
      <c r="F62" s="22"/>
      <c r="G62" s="22"/>
      <c r="H62" s="3">
        <f t="shared" si="0"/>
        <v>153000</v>
      </c>
    </row>
    <row r="63" spans="1:8" ht="12.75">
      <c r="A63" s="1"/>
      <c r="B63" s="1"/>
      <c r="C63" s="1" t="s">
        <v>45</v>
      </c>
      <c r="D63" s="2" t="s">
        <v>46</v>
      </c>
      <c r="E63" s="20">
        <f>kwiecień!H63</f>
        <v>25000</v>
      </c>
      <c r="F63" s="22"/>
      <c r="G63" s="22"/>
      <c r="H63" s="3">
        <f t="shared" si="0"/>
        <v>25000</v>
      </c>
    </row>
    <row r="64" spans="1:8" ht="12.75">
      <c r="A64" s="1"/>
      <c r="B64" s="1"/>
      <c r="C64" s="1" t="s">
        <v>61</v>
      </c>
      <c r="D64" s="2" t="s">
        <v>62</v>
      </c>
      <c r="E64" s="20">
        <f>kwiecień!H64</f>
        <v>10000</v>
      </c>
      <c r="F64" s="25"/>
      <c r="G64" s="25"/>
      <c r="H64" s="3">
        <f t="shared" si="0"/>
        <v>10000</v>
      </c>
    </row>
    <row r="65" spans="1:8" ht="12.75">
      <c r="A65" s="1"/>
      <c r="B65" s="1"/>
      <c r="C65" s="1" t="s">
        <v>63</v>
      </c>
      <c r="D65" s="2" t="s">
        <v>64</v>
      </c>
      <c r="E65" s="20">
        <f>kwiecień!H65</f>
        <v>3100</v>
      </c>
      <c r="F65" s="25"/>
      <c r="G65" s="25"/>
      <c r="H65" s="3">
        <f t="shared" si="0"/>
        <v>3100</v>
      </c>
    </row>
    <row r="66" spans="1:8" ht="12.75">
      <c r="A66" s="1"/>
      <c r="B66" s="1"/>
      <c r="C66" s="1" t="s">
        <v>12</v>
      </c>
      <c r="D66" s="2" t="s">
        <v>65</v>
      </c>
      <c r="E66" s="20">
        <f>kwiecień!H66</f>
        <v>79425</v>
      </c>
      <c r="F66" s="25"/>
      <c r="G66" s="25"/>
      <c r="H66" s="3">
        <f t="shared" si="0"/>
        <v>79425</v>
      </c>
    </row>
    <row r="67" spans="1:8" ht="25.5">
      <c r="A67" s="1"/>
      <c r="B67" s="1"/>
      <c r="C67" s="1" t="s">
        <v>66</v>
      </c>
      <c r="D67" s="2" t="s">
        <v>67</v>
      </c>
      <c r="E67" s="20">
        <f>kwiecień!H67</f>
        <v>1500</v>
      </c>
      <c r="F67" s="25"/>
      <c r="G67" s="25"/>
      <c r="H67" s="3">
        <f t="shared" si="0"/>
        <v>1500</v>
      </c>
    </row>
    <row r="68" spans="1:8" ht="12.75">
      <c r="A68" s="1"/>
      <c r="B68" s="1"/>
      <c r="C68" s="1" t="s">
        <v>31</v>
      </c>
      <c r="D68" s="2" t="s">
        <v>32</v>
      </c>
      <c r="E68" s="20">
        <f>kwiecień!H68</f>
        <v>23000</v>
      </c>
      <c r="F68" s="25"/>
      <c r="G68" s="25"/>
      <c r="H68" s="3">
        <f t="shared" si="0"/>
        <v>23000</v>
      </c>
    </row>
    <row r="69" spans="1:8" ht="12.75">
      <c r="A69" s="1"/>
      <c r="B69" s="1"/>
      <c r="C69" s="1" t="s">
        <v>68</v>
      </c>
      <c r="D69" s="2" t="s">
        <v>69</v>
      </c>
      <c r="E69" s="20">
        <f>kwiecień!H69</f>
        <v>800</v>
      </c>
      <c r="F69" s="22"/>
      <c r="G69" s="22"/>
      <c r="H69" s="3">
        <f t="shared" si="0"/>
        <v>800</v>
      </c>
    </row>
    <row r="70" spans="1:8" ht="12.75">
      <c r="A70" s="1"/>
      <c r="B70" s="1"/>
      <c r="C70" s="1" t="s">
        <v>14</v>
      </c>
      <c r="D70" s="2" t="s">
        <v>15</v>
      </c>
      <c r="E70" s="20">
        <f>kwiecień!H70</f>
        <v>60000</v>
      </c>
      <c r="F70" s="22"/>
      <c r="G70" s="25"/>
      <c r="H70" s="3">
        <f t="shared" si="0"/>
        <v>60000</v>
      </c>
    </row>
    <row r="71" spans="1:8" ht="25.5">
      <c r="A71" s="1"/>
      <c r="B71" s="1"/>
      <c r="C71" s="1" t="s">
        <v>70</v>
      </c>
      <c r="D71" s="2" t="s">
        <v>71</v>
      </c>
      <c r="E71" s="20">
        <f>kwiecień!H71</f>
        <v>2500</v>
      </c>
      <c r="F71" s="22"/>
      <c r="G71" s="22"/>
      <c r="H71" s="3">
        <f t="shared" si="0"/>
        <v>2500</v>
      </c>
    </row>
    <row r="72" spans="1:8" ht="38.25">
      <c r="A72" s="1"/>
      <c r="B72" s="1"/>
      <c r="C72" s="1" t="s">
        <v>72</v>
      </c>
      <c r="D72" s="2" t="s">
        <v>73</v>
      </c>
      <c r="E72" s="20">
        <f>kwiecień!H72</f>
        <v>2500</v>
      </c>
      <c r="F72" s="25"/>
      <c r="G72" s="25"/>
      <c r="H72" s="3">
        <f t="shared" si="0"/>
        <v>2500</v>
      </c>
    </row>
    <row r="73" spans="1:8" ht="38.25">
      <c r="A73" s="1"/>
      <c r="B73" s="1"/>
      <c r="C73" s="1" t="s">
        <v>74</v>
      </c>
      <c r="D73" s="2" t="s">
        <v>75</v>
      </c>
      <c r="E73" s="20">
        <f>kwiecień!H73</f>
        <v>18000</v>
      </c>
      <c r="F73" s="25"/>
      <c r="G73" s="25"/>
      <c r="H73" s="3">
        <f t="shared" si="0"/>
        <v>18000</v>
      </c>
    </row>
    <row r="74" spans="1:8" ht="38.25">
      <c r="A74" s="1"/>
      <c r="B74" s="1"/>
      <c r="C74" s="1" t="s">
        <v>76</v>
      </c>
      <c r="D74" s="2" t="s">
        <v>77</v>
      </c>
      <c r="E74" s="20">
        <f>kwiecień!H74</f>
        <v>21960</v>
      </c>
      <c r="F74" s="25"/>
      <c r="G74" s="25"/>
      <c r="H74" s="3">
        <f t="shared" si="0"/>
        <v>21960</v>
      </c>
    </row>
    <row r="75" spans="1:8" ht="12.75">
      <c r="A75" s="1"/>
      <c r="B75" s="1"/>
      <c r="C75" s="1" t="s">
        <v>47</v>
      </c>
      <c r="D75" s="2" t="s">
        <v>48</v>
      </c>
      <c r="E75" s="20">
        <f>kwiecień!H75</f>
        <v>9792</v>
      </c>
      <c r="F75" s="25"/>
      <c r="G75" s="25"/>
      <c r="H75" s="3">
        <f t="shared" si="0"/>
        <v>9792</v>
      </c>
    </row>
    <row r="76" spans="1:8" ht="12.75">
      <c r="A76" s="1"/>
      <c r="B76" s="1"/>
      <c r="C76" s="1" t="s">
        <v>78</v>
      </c>
      <c r="D76" s="2" t="s">
        <v>79</v>
      </c>
      <c r="E76" s="20">
        <f>kwiecień!H76</f>
        <v>5000</v>
      </c>
      <c r="F76" s="22"/>
      <c r="G76" s="22"/>
      <c r="H76" s="3">
        <f t="shared" si="0"/>
        <v>5000</v>
      </c>
    </row>
    <row r="77" spans="1:8" ht="12.75">
      <c r="A77" s="1"/>
      <c r="B77" s="1"/>
      <c r="C77" s="1" t="s">
        <v>80</v>
      </c>
      <c r="D77" s="2" t="s">
        <v>81</v>
      </c>
      <c r="E77" s="20">
        <f>kwiecień!H77</f>
        <v>15000</v>
      </c>
      <c r="F77" s="22"/>
      <c r="G77" s="22"/>
      <c r="H77" s="3">
        <f t="shared" si="0"/>
        <v>15000</v>
      </c>
    </row>
    <row r="78" spans="1:8" ht="25.5">
      <c r="A78" s="1"/>
      <c r="B78" s="1"/>
      <c r="C78" s="1" t="s">
        <v>49</v>
      </c>
      <c r="D78" s="2" t="s">
        <v>50</v>
      </c>
      <c r="E78" s="20">
        <f>kwiecień!H78</f>
        <v>22000</v>
      </c>
      <c r="F78" s="22"/>
      <c r="G78" s="25"/>
      <c r="H78" s="3">
        <f t="shared" si="0"/>
        <v>22000</v>
      </c>
    </row>
    <row r="79" spans="1:8" ht="38.25">
      <c r="A79" s="1"/>
      <c r="B79" s="1"/>
      <c r="C79" s="1" t="s">
        <v>51</v>
      </c>
      <c r="D79" s="2" t="s">
        <v>52</v>
      </c>
      <c r="E79" s="20">
        <f>kwiecień!H79</f>
        <v>10000</v>
      </c>
      <c r="F79" s="22"/>
      <c r="G79" s="22"/>
      <c r="H79" s="3">
        <f t="shared" si="0"/>
        <v>10000</v>
      </c>
    </row>
    <row r="80" spans="1:8" ht="38.25">
      <c r="A80" s="1"/>
      <c r="B80" s="1"/>
      <c r="C80" s="1" t="s">
        <v>82</v>
      </c>
      <c r="D80" s="2" t="s">
        <v>83</v>
      </c>
      <c r="E80" s="20">
        <f>kwiecień!H80</f>
        <v>3000</v>
      </c>
      <c r="F80" s="22"/>
      <c r="G80" s="22"/>
      <c r="H80" s="3">
        <f t="shared" si="0"/>
        <v>3000</v>
      </c>
    </row>
    <row r="81" spans="1:8" ht="25.5">
      <c r="A81" s="1"/>
      <c r="B81" s="1"/>
      <c r="C81" s="1" t="s">
        <v>84</v>
      </c>
      <c r="D81" s="2" t="s">
        <v>85</v>
      </c>
      <c r="E81" s="20">
        <f>kwiecień!H81</f>
        <v>5000</v>
      </c>
      <c r="F81" s="22"/>
      <c r="G81" s="22"/>
      <c r="H81" s="3">
        <f t="shared" si="0"/>
        <v>5000</v>
      </c>
    </row>
    <row r="82" spans="1:8" ht="25.5">
      <c r="A82" s="1"/>
      <c r="B82" s="1"/>
      <c r="C82" s="1" t="s">
        <v>4</v>
      </c>
      <c r="D82" s="2" t="s">
        <v>5</v>
      </c>
      <c r="E82" s="20">
        <f>kwiecień!H82</f>
        <v>450000</v>
      </c>
      <c r="F82" s="22"/>
      <c r="G82" s="22"/>
      <c r="H82" s="3">
        <f t="shared" si="0"/>
        <v>450000</v>
      </c>
    </row>
    <row r="83" spans="1:8" ht="25.5">
      <c r="A83" s="1"/>
      <c r="B83" s="1"/>
      <c r="C83" s="1" t="s">
        <v>86</v>
      </c>
      <c r="D83" s="2" t="s">
        <v>87</v>
      </c>
      <c r="E83" s="20">
        <f>kwiecień!H83</f>
        <v>0</v>
      </c>
      <c r="F83" s="22"/>
      <c r="G83" s="22"/>
      <c r="H83" s="3">
        <f t="shared" si="0"/>
        <v>0</v>
      </c>
    </row>
    <row r="84" spans="1:8" ht="25.5">
      <c r="A84" s="1"/>
      <c r="B84" s="1" t="s">
        <v>88</v>
      </c>
      <c r="C84" s="1"/>
      <c r="D84" s="2" t="s">
        <v>89</v>
      </c>
      <c r="E84" s="20">
        <f>kwiecień!H84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>
      <c r="A85" s="1"/>
      <c r="B85" s="1"/>
      <c r="C85" s="1" t="s">
        <v>63</v>
      </c>
      <c r="D85" s="2" t="s">
        <v>64</v>
      </c>
      <c r="E85" s="20">
        <f>kwiecień!H85</f>
        <v>2000</v>
      </c>
      <c r="F85" s="22"/>
      <c r="G85" s="25"/>
      <c r="H85" s="3">
        <f aca="true" t="shared" si="1" ref="H85:H160">E85-F85+G85</f>
        <v>2000</v>
      </c>
    </row>
    <row r="86" spans="1:8" ht="12.75">
      <c r="A86" s="1"/>
      <c r="B86" s="1"/>
      <c r="C86" s="1" t="s">
        <v>12</v>
      </c>
      <c r="D86" s="2" t="s">
        <v>65</v>
      </c>
      <c r="E86" s="20">
        <f>kwiecień!H86</f>
        <v>6000</v>
      </c>
      <c r="F86" s="22"/>
      <c r="G86" s="25"/>
      <c r="H86" s="3">
        <f t="shared" si="1"/>
        <v>6000</v>
      </c>
    </row>
    <row r="87" spans="1:8" ht="12.75">
      <c r="A87" s="1"/>
      <c r="B87" s="1"/>
      <c r="C87" s="1" t="s">
        <v>14</v>
      </c>
      <c r="D87" s="2" t="s">
        <v>15</v>
      </c>
      <c r="E87" s="20">
        <f>kwiecień!H87</f>
        <v>3000</v>
      </c>
      <c r="F87" s="25"/>
      <c r="G87" s="25"/>
      <c r="H87" s="3">
        <f t="shared" si="1"/>
        <v>3000</v>
      </c>
    </row>
    <row r="88" spans="1:8" ht="12.75">
      <c r="A88" s="1"/>
      <c r="B88" s="1" t="s">
        <v>90</v>
      </c>
      <c r="C88" s="1"/>
      <c r="D88" s="2" t="s">
        <v>11</v>
      </c>
      <c r="E88" s="20">
        <f>kwiecień!H88</f>
        <v>51800</v>
      </c>
      <c r="F88" s="3">
        <f>SUM(F89:F92)</f>
        <v>0</v>
      </c>
      <c r="G88" s="3">
        <f>SUM(G89:G93)</f>
        <v>2800</v>
      </c>
      <c r="H88" s="3">
        <f t="shared" si="1"/>
        <v>54600</v>
      </c>
    </row>
    <row r="89" spans="1:8" ht="25.5">
      <c r="A89" s="1"/>
      <c r="B89" s="1"/>
      <c r="C89" s="1" t="s">
        <v>55</v>
      </c>
      <c r="D89" s="2" t="s">
        <v>56</v>
      </c>
      <c r="E89" s="20">
        <f>kwiecień!H89</f>
        <v>9600</v>
      </c>
      <c r="F89" s="22"/>
      <c r="G89" s="25"/>
      <c r="H89" s="3">
        <f t="shared" si="1"/>
        <v>9600</v>
      </c>
    </row>
    <row r="90" spans="1:8" ht="25.5">
      <c r="A90" s="1"/>
      <c r="B90" s="1"/>
      <c r="C90" s="1" t="s">
        <v>91</v>
      </c>
      <c r="D90" s="2" t="s">
        <v>92</v>
      </c>
      <c r="E90" s="20">
        <f>kwiecień!H90</f>
        <v>40200</v>
      </c>
      <c r="F90" s="22"/>
      <c r="G90" s="25"/>
      <c r="H90" s="3">
        <f t="shared" si="1"/>
        <v>40200</v>
      </c>
    </row>
    <row r="91" spans="1:8" ht="12.75">
      <c r="A91" s="1"/>
      <c r="B91" s="1"/>
      <c r="C91" s="1" t="s">
        <v>12</v>
      </c>
      <c r="D91" s="2" t="s">
        <v>93</v>
      </c>
      <c r="E91" s="20">
        <f>kwiecień!H91</f>
        <v>1000</v>
      </c>
      <c r="F91" s="22"/>
      <c r="G91" s="25"/>
      <c r="H91" s="3">
        <f t="shared" si="1"/>
        <v>1000</v>
      </c>
    </row>
    <row r="92" spans="1:8" ht="12.75">
      <c r="A92" s="1"/>
      <c r="B92" s="1"/>
      <c r="C92" s="1" t="s">
        <v>14</v>
      </c>
      <c r="D92" s="2" t="s">
        <v>15</v>
      </c>
      <c r="E92" s="20">
        <f>kwiecień!H92</f>
        <v>1000</v>
      </c>
      <c r="F92" s="22"/>
      <c r="G92" s="25">
        <v>2800</v>
      </c>
      <c r="H92" s="3">
        <f t="shared" si="1"/>
        <v>3800</v>
      </c>
    </row>
    <row r="93" spans="1:8" ht="12.75">
      <c r="A93" s="1"/>
      <c r="B93" s="1"/>
      <c r="C93" s="1" t="s">
        <v>80</v>
      </c>
      <c r="D93" s="2" t="s">
        <v>235</v>
      </c>
      <c r="E93" s="20">
        <f>kwiecień!H93</f>
        <v>0</v>
      </c>
      <c r="F93" s="22"/>
      <c r="G93" s="25"/>
      <c r="H93" s="3">
        <f t="shared" si="1"/>
        <v>0</v>
      </c>
    </row>
    <row r="94" spans="1:8" ht="51">
      <c r="A94" s="4" t="s">
        <v>94</v>
      </c>
      <c r="B94" s="4"/>
      <c r="C94" s="4"/>
      <c r="D94" s="5" t="s">
        <v>95</v>
      </c>
      <c r="E94" s="20">
        <f>kwiecień!H94</f>
        <v>7395</v>
      </c>
      <c r="F94" s="6">
        <f>F95+F97</f>
        <v>0</v>
      </c>
      <c r="G94" s="6">
        <f>G95+G97</f>
        <v>0</v>
      </c>
      <c r="H94" s="6">
        <f t="shared" si="1"/>
        <v>7395</v>
      </c>
    </row>
    <row r="95" spans="1:8" ht="38.25">
      <c r="A95" s="1"/>
      <c r="B95" s="1" t="s">
        <v>96</v>
      </c>
      <c r="C95" s="1"/>
      <c r="D95" s="2" t="s">
        <v>97</v>
      </c>
      <c r="E95" s="20">
        <f>kwiecień!H95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>
      <c r="A96" s="1"/>
      <c r="B96" s="1"/>
      <c r="C96" s="1" t="s">
        <v>14</v>
      </c>
      <c r="D96" s="2" t="s">
        <v>15</v>
      </c>
      <c r="E96" s="20">
        <f>kwiecień!H96</f>
        <v>1026</v>
      </c>
      <c r="F96" s="20">
        <f>marzec!I96</f>
        <v>0</v>
      </c>
      <c r="G96" s="20">
        <f>marzec!J96</f>
        <v>0</v>
      </c>
      <c r="H96" s="3">
        <f t="shared" si="1"/>
        <v>1026</v>
      </c>
    </row>
    <row r="97" spans="1:8" ht="25.5">
      <c r="A97" s="1"/>
      <c r="B97" s="1" t="s">
        <v>244</v>
      </c>
      <c r="C97" s="1"/>
      <c r="D97" s="2" t="s">
        <v>245</v>
      </c>
      <c r="E97" s="20">
        <f>kwiecień!H97</f>
        <v>6369</v>
      </c>
      <c r="F97" s="25">
        <f>SUM(F98:F103)</f>
        <v>0</v>
      </c>
      <c r="G97" s="25">
        <f>SUM(G98:G103)</f>
        <v>0</v>
      </c>
      <c r="H97" s="3">
        <f t="shared" si="1"/>
        <v>6369</v>
      </c>
    </row>
    <row r="98" spans="1:8" ht="12.75">
      <c r="A98" s="1"/>
      <c r="B98" s="1"/>
      <c r="C98" s="1" t="s">
        <v>63</v>
      </c>
      <c r="D98" s="2" t="s">
        <v>64</v>
      </c>
      <c r="E98" s="20">
        <f>kwiecień!H98</f>
        <v>1940</v>
      </c>
      <c r="F98" s="25"/>
      <c r="G98" s="25"/>
      <c r="H98" s="3">
        <f t="shared" si="1"/>
        <v>1940</v>
      </c>
    </row>
    <row r="99" spans="1:8" ht="25.5">
      <c r="A99" s="1"/>
      <c r="B99" s="1"/>
      <c r="C99" s="1" t="s">
        <v>43</v>
      </c>
      <c r="D99" s="2" t="s">
        <v>44</v>
      </c>
      <c r="E99" s="20">
        <f>kwiecień!H99</f>
        <v>144</v>
      </c>
      <c r="F99" s="25"/>
      <c r="G99" s="25"/>
      <c r="H99" s="3">
        <f t="shared" si="1"/>
        <v>144</v>
      </c>
    </row>
    <row r="100" spans="1:8" ht="12.75">
      <c r="A100" s="1"/>
      <c r="B100" s="1"/>
      <c r="C100" s="1" t="s">
        <v>45</v>
      </c>
      <c r="D100" s="2" t="s">
        <v>246</v>
      </c>
      <c r="E100" s="20">
        <f>kwiecień!H100</f>
        <v>23</v>
      </c>
      <c r="F100" s="25"/>
      <c r="G100" s="25"/>
      <c r="H100" s="3">
        <f t="shared" si="1"/>
        <v>23</v>
      </c>
    </row>
    <row r="101" spans="1:8" ht="12.75">
      <c r="A101" s="1"/>
      <c r="B101" s="1"/>
      <c r="C101" s="1" t="s">
        <v>12</v>
      </c>
      <c r="D101" s="2" t="s">
        <v>65</v>
      </c>
      <c r="E101" s="20">
        <f>kwiecień!H101</f>
        <v>2854</v>
      </c>
      <c r="F101" s="25"/>
      <c r="G101" s="25"/>
      <c r="H101" s="3">
        <f t="shared" si="1"/>
        <v>2854</v>
      </c>
    </row>
    <row r="102" spans="1:8" ht="12.75">
      <c r="A102" s="1"/>
      <c r="B102" s="1"/>
      <c r="C102" s="1" t="s">
        <v>14</v>
      </c>
      <c r="D102" s="2" t="s">
        <v>15</v>
      </c>
      <c r="E102" s="20">
        <f>kwiecień!H102</f>
        <v>108</v>
      </c>
      <c r="F102" s="25"/>
      <c r="G102" s="25"/>
      <c r="H102" s="3">
        <f t="shared" si="1"/>
        <v>108</v>
      </c>
    </row>
    <row r="103" spans="1:8" ht="12.75">
      <c r="A103" s="1"/>
      <c r="B103" s="1"/>
      <c r="C103" s="1" t="s">
        <v>47</v>
      </c>
      <c r="D103" s="2" t="s">
        <v>48</v>
      </c>
      <c r="E103" s="20">
        <f>kwiecień!H103</f>
        <v>1300</v>
      </c>
      <c r="F103" s="25"/>
      <c r="G103" s="25"/>
      <c r="H103" s="3">
        <v>1300</v>
      </c>
    </row>
    <row r="104" spans="1:8" ht="25.5">
      <c r="A104" s="4" t="s">
        <v>98</v>
      </c>
      <c r="B104" s="4"/>
      <c r="C104" s="4"/>
      <c r="D104" s="5" t="s">
        <v>99</v>
      </c>
      <c r="E104" s="20">
        <f>kwiecień!H104</f>
        <v>74269</v>
      </c>
      <c r="F104" s="6">
        <f>F105+F116</f>
        <v>0</v>
      </c>
      <c r="G104" s="6">
        <f>G105+G116</f>
        <v>0</v>
      </c>
      <c r="H104" s="6">
        <f t="shared" si="1"/>
        <v>74269</v>
      </c>
    </row>
    <row r="105" spans="1:8" ht="12.75">
      <c r="A105" s="1"/>
      <c r="B105" s="1" t="s">
        <v>100</v>
      </c>
      <c r="C105" s="1"/>
      <c r="D105" s="2" t="s">
        <v>101</v>
      </c>
      <c r="E105" s="20">
        <f>kwiecień!H105</f>
        <v>73869</v>
      </c>
      <c r="F105" s="3">
        <f>SUM(F106:F114)</f>
        <v>0</v>
      </c>
      <c r="G105" s="3">
        <f>SUM(G106:G115)</f>
        <v>0</v>
      </c>
      <c r="H105" s="3">
        <f t="shared" si="1"/>
        <v>73869</v>
      </c>
    </row>
    <row r="106" spans="1:8" ht="25.5">
      <c r="A106" s="1"/>
      <c r="B106" s="1"/>
      <c r="C106" s="1" t="s">
        <v>43</v>
      </c>
      <c r="D106" s="2" t="s">
        <v>44</v>
      </c>
      <c r="E106" s="20">
        <f>kwiecień!H106</f>
        <v>2576</v>
      </c>
      <c r="F106" s="22"/>
      <c r="G106" s="22"/>
      <c r="H106" s="3">
        <f t="shared" si="1"/>
        <v>2576</v>
      </c>
    </row>
    <row r="107" spans="1:8" ht="12.75">
      <c r="A107" s="1"/>
      <c r="B107" s="1"/>
      <c r="C107" s="1" t="s">
        <v>45</v>
      </c>
      <c r="D107" s="2" t="s">
        <v>46</v>
      </c>
      <c r="E107" s="20">
        <f>kwiecień!H107</f>
        <v>400</v>
      </c>
      <c r="F107" s="22"/>
      <c r="G107" s="22"/>
      <c r="H107" s="3">
        <f t="shared" si="1"/>
        <v>400</v>
      </c>
    </row>
    <row r="108" spans="1:8" ht="12.75">
      <c r="A108" s="1"/>
      <c r="B108" s="1"/>
      <c r="C108" s="1" t="s">
        <v>63</v>
      </c>
      <c r="D108" s="2" t="s">
        <v>102</v>
      </c>
      <c r="E108" s="20">
        <f>kwiecień!H108</f>
        <v>16100</v>
      </c>
      <c r="F108" s="22"/>
      <c r="G108" s="22"/>
      <c r="H108" s="3">
        <f t="shared" si="1"/>
        <v>16100</v>
      </c>
    </row>
    <row r="109" spans="1:8" ht="12.75">
      <c r="A109" s="1"/>
      <c r="B109" s="1"/>
      <c r="C109" s="1" t="s">
        <v>12</v>
      </c>
      <c r="D109" s="2" t="s">
        <v>93</v>
      </c>
      <c r="E109" s="20">
        <f>kwiecień!H109</f>
        <v>19093</v>
      </c>
      <c r="F109" s="25"/>
      <c r="G109" s="25"/>
      <c r="H109" s="3">
        <f t="shared" si="1"/>
        <v>19093</v>
      </c>
    </row>
    <row r="110" spans="1:8" ht="12.75">
      <c r="A110" s="1"/>
      <c r="B110" s="1"/>
      <c r="C110" s="1" t="s">
        <v>31</v>
      </c>
      <c r="D110" s="2" t="s">
        <v>32</v>
      </c>
      <c r="E110" s="20">
        <f>kwiecień!H110</f>
        <v>10500</v>
      </c>
      <c r="F110" s="25"/>
      <c r="G110" s="22"/>
      <c r="H110" s="3">
        <f t="shared" si="1"/>
        <v>10500</v>
      </c>
    </row>
    <row r="111" spans="1:8" ht="12.75">
      <c r="A111" s="1"/>
      <c r="B111" s="1"/>
      <c r="C111" s="1" t="s">
        <v>68</v>
      </c>
      <c r="D111" s="2" t="s">
        <v>69</v>
      </c>
      <c r="E111" s="20">
        <f>kwiecień!H111</f>
        <v>500</v>
      </c>
      <c r="F111" s="25"/>
      <c r="G111" s="22"/>
      <c r="H111" s="3">
        <f t="shared" si="1"/>
        <v>500</v>
      </c>
    </row>
    <row r="112" spans="1:8" ht="12.75">
      <c r="A112" s="1"/>
      <c r="B112" s="1"/>
      <c r="C112" s="1" t="s">
        <v>14</v>
      </c>
      <c r="D112" s="2" t="s">
        <v>15</v>
      </c>
      <c r="E112" s="20">
        <f>kwiecień!H112</f>
        <v>6700</v>
      </c>
      <c r="F112" s="25"/>
      <c r="G112" s="22"/>
      <c r="H112" s="3">
        <f t="shared" si="1"/>
        <v>6700</v>
      </c>
    </row>
    <row r="113" spans="1:8" ht="38.25">
      <c r="A113" s="1"/>
      <c r="B113" s="1"/>
      <c r="C113" s="1" t="s">
        <v>74</v>
      </c>
      <c r="D113" s="2" t="s">
        <v>75</v>
      </c>
      <c r="E113" s="20">
        <f>kwiecień!H113</f>
        <v>1000</v>
      </c>
      <c r="F113" s="22"/>
      <c r="G113" s="22"/>
      <c r="H113" s="3">
        <f t="shared" si="1"/>
        <v>1000</v>
      </c>
    </row>
    <row r="114" spans="1:8" ht="12.75">
      <c r="A114" s="1"/>
      <c r="B114" s="1"/>
      <c r="C114" s="1" t="s">
        <v>80</v>
      </c>
      <c r="D114" s="2" t="s">
        <v>81</v>
      </c>
      <c r="E114" s="20">
        <f>kwiecień!H114</f>
        <v>7000</v>
      </c>
      <c r="F114" s="25"/>
      <c r="G114" s="22"/>
      <c r="H114" s="3">
        <f t="shared" si="1"/>
        <v>7000</v>
      </c>
    </row>
    <row r="115" spans="1:8" ht="25.5">
      <c r="A115" s="1"/>
      <c r="B115" s="1"/>
      <c r="C115" s="1" t="s">
        <v>55</v>
      </c>
      <c r="D115" s="2" t="s">
        <v>56</v>
      </c>
      <c r="E115" s="20">
        <f>kwiecień!H115</f>
        <v>10000</v>
      </c>
      <c r="F115" s="22"/>
      <c r="G115" s="25"/>
      <c r="H115" s="3">
        <f t="shared" si="1"/>
        <v>10000</v>
      </c>
    </row>
    <row r="116" spans="1:8" ht="12.75">
      <c r="A116" s="1"/>
      <c r="B116" s="1" t="s">
        <v>103</v>
      </c>
      <c r="C116" s="1"/>
      <c r="D116" s="2" t="s">
        <v>104</v>
      </c>
      <c r="E116" s="20">
        <f>kwiecień!H116</f>
        <v>400</v>
      </c>
      <c r="F116" s="3">
        <f>SUM(F117)</f>
        <v>0</v>
      </c>
      <c r="G116" s="3">
        <f>SUM(G117)</f>
        <v>0</v>
      </c>
      <c r="H116" s="3">
        <f t="shared" si="1"/>
        <v>400</v>
      </c>
    </row>
    <row r="117" spans="1:8" ht="12.75">
      <c r="A117" s="1"/>
      <c r="B117" s="1"/>
      <c r="C117" s="1" t="s">
        <v>12</v>
      </c>
      <c r="D117" s="2" t="s">
        <v>93</v>
      </c>
      <c r="E117" s="20">
        <f>kwiecień!H117</f>
        <v>400</v>
      </c>
      <c r="F117" s="22"/>
      <c r="G117" s="22"/>
      <c r="H117" s="3">
        <f t="shared" si="1"/>
        <v>400</v>
      </c>
    </row>
    <row r="118" spans="1:8" ht="12.75">
      <c r="A118" s="4" t="s">
        <v>105</v>
      </c>
      <c r="B118" s="4"/>
      <c r="C118" s="4"/>
      <c r="D118" s="5" t="s">
        <v>106</v>
      </c>
      <c r="E118" s="20">
        <f>kwiecień!H118</f>
        <v>240000</v>
      </c>
      <c r="F118" s="6">
        <f>F119</f>
        <v>0</v>
      </c>
      <c r="G118" s="6">
        <f>G119</f>
        <v>0</v>
      </c>
      <c r="H118" s="6">
        <f t="shared" si="1"/>
        <v>240000</v>
      </c>
    </row>
    <row r="119" spans="1:8" ht="38.25">
      <c r="A119" s="1"/>
      <c r="B119" s="1" t="s">
        <v>107</v>
      </c>
      <c r="C119" s="1"/>
      <c r="D119" s="2" t="s">
        <v>108</v>
      </c>
      <c r="E119" s="20">
        <f>kwiecień!H119</f>
        <v>240000</v>
      </c>
      <c r="F119" s="3">
        <f>SUM(F120)</f>
        <v>0</v>
      </c>
      <c r="G119" s="3">
        <f>SUM(G120)</f>
        <v>0</v>
      </c>
      <c r="H119" s="3">
        <f t="shared" si="1"/>
        <v>240000</v>
      </c>
    </row>
    <row r="120" spans="1:8" ht="51">
      <c r="A120" s="1"/>
      <c r="B120" s="1"/>
      <c r="C120" s="1" t="s">
        <v>109</v>
      </c>
      <c r="D120" s="2" t="s">
        <v>110</v>
      </c>
      <c r="E120" s="20">
        <f>kwiecień!H120</f>
        <v>240000</v>
      </c>
      <c r="F120" s="25"/>
      <c r="G120" s="22"/>
      <c r="H120" s="3">
        <f t="shared" si="1"/>
        <v>240000</v>
      </c>
    </row>
    <row r="121" spans="1:8" ht="12.75">
      <c r="A121" s="4" t="s">
        <v>111</v>
      </c>
      <c r="B121" s="4"/>
      <c r="C121" s="4"/>
      <c r="D121" s="5" t="s">
        <v>112</v>
      </c>
      <c r="E121" s="20">
        <f>kwiecień!H121</f>
        <v>53000</v>
      </c>
      <c r="F121" s="6">
        <f>F122+F124</f>
        <v>0</v>
      </c>
      <c r="G121" s="6">
        <f>G122+G124</f>
        <v>0</v>
      </c>
      <c r="H121" s="6">
        <f t="shared" si="1"/>
        <v>53000</v>
      </c>
    </row>
    <row r="122" spans="1:8" ht="12.75">
      <c r="A122" s="1"/>
      <c r="B122" s="1" t="s">
        <v>234</v>
      </c>
      <c r="C122" s="1"/>
      <c r="D122" s="2" t="s">
        <v>113</v>
      </c>
      <c r="E122" s="20">
        <f>kwiecień!H122</f>
        <v>3000</v>
      </c>
      <c r="F122" s="3">
        <f>SUM(F123)</f>
        <v>0</v>
      </c>
      <c r="G122" s="3">
        <f>SUM(G123)</f>
        <v>0</v>
      </c>
      <c r="H122" s="3">
        <f t="shared" si="1"/>
        <v>3000</v>
      </c>
    </row>
    <row r="123" spans="1:8" ht="12.75">
      <c r="A123" s="1"/>
      <c r="B123" s="1"/>
      <c r="C123" s="1" t="s">
        <v>14</v>
      </c>
      <c r="D123" s="2" t="s">
        <v>15</v>
      </c>
      <c r="E123" s="20">
        <f>kwiecień!H123</f>
        <v>3000</v>
      </c>
      <c r="F123" s="22"/>
      <c r="G123" s="22"/>
      <c r="H123" s="3">
        <f t="shared" si="1"/>
        <v>3000</v>
      </c>
    </row>
    <row r="124" spans="1:8" ht="12.75">
      <c r="A124" s="1"/>
      <c r="B124" s="1" t="s">
        <v>114</v>
      </c>
      <c r="C124" s="1"/>
      <c r="D124" s="2" t="s">
        <v>115</v>
      </c>
      <c r="E124" s="20">
        <f>kwiecień!H124</f>
        <v>50000</v>
      </c>
      <c r="F124" s="3">
        <f>SUM(F125)</f>
        <v>0</v>
      </c>
      <c r="G124" s="3">
        <f>SUM(G125)</f>
        <v>0</v>
      </c>
      <c r="H124" s="3">
        <f t="shared" si="1"/>
        <v>50000</v>
      </c>
    </row>
    <row r="125" spans="1:8" ht="12.75">
      <c r="A125" s="1"/>
      <c r="B125" s="1"/>
      <c r="C125" s="1" t="s">
        <v>116</v>
      </c>
      <c r="D125" s="2" t="s">
        <v>117</v>
      </c>
      <c r="E125" s="20">
        <f>kwiecień!H125</f>
        <v>50000</v>
      </c>
      <c r="F125" s="25"/>
      <c r="G125" s="22"/>
      <c r="H125" s="3">
        <f t="shared" si="1"/>
        <v>50000</v>
      </c>
    </row>
    <row r="126" spans="1:8" ht="12.75">
      <c r="A126" s="4" t="s">
        <v>118</v>
      </c>
      <c r="B126" s="4"/>
      <c r="C126" s="4"/>
      <c r="D126" s="5" t="s">
        <v>119</v>
      </c>
      <c r="E126" s="20">
        <f>kwiecień!H126</f>
        <v>5316475</v>
      </c>
      <c r="F126" s="6">
        <f>F127+F150+F158+F172+F191+F205+F223+F226+F233</f>
        <v>0</v>
      </c>
      <c r="G126" s="6">
        <f>G127+G150+G158+G172+G191+G205+G223+G226+G233</f>
        <v>0</v>
      </c>
      <c r="H126" s="6">
        <f t="shared" si="1"/>
        <v>5316475</v>
      </c>
    </row>
    <row r="127" spans="1:8" ht="12.75">
      <c r="A127" s="4"/>
      <c r="B127" s="1" t="s">
        <v>120</v>
      </c>
      <c r="C127" s="4"/>
      <c r="D127" s="2" t="s">
        <v>121</v>
      </c>
      <c r="E127" s="20">
        <f>kwiecień!H127</f>
        <v>2496515</v>
      </c>
      <c r="F127" s="3">
        <f>SUM(F128:F148)</f>
        <v>0</v>
      </c>
      <c r="G127" s="3">
        <f>SUM(G128:G149)</f>
        <v>0</v>
      </c>
      <c r="H127" s="3">
        <f t="shared" si="1"/>
        <v>2496515</v>
      </c>
    </row>
    <row r="128" spans="1:8" ht="25.5">
      <c r="A128" s="4"/>
      <c r="B128" s="4"/>
      <c r="C128" s="1" t="s">
        <v>59</v>
      </c>
      <c r="D128" s="2" t="s">
        <v>60</v>
      </c>
      <c r="E128" s="20">
        <f>kwiecień!H128</f>
        <v>135900</v>
      </c>
      <c r="F128" s="22"/>
      <c r="G128" s="22"/>
      <c r="H128" s="3">
        <f t="shared" si="1"/>
        <v>135900</v>
      </c>
    </row>
    <row r="129" spans="1:8" ht="12.75">
      <c r="A129" s="4"/>
      <c r="B129" s="4"/>
      <c r="C129" s="1" t="s">
        <v>177</v>
      </c>
      <c r="D129" s="2" t="s">
        <v>178</v>
      </c>
      <c r="E129" s="20">
        <f>kwiecień!H129</f>
        <v>384</v>
      </c>
      <c r="F129" s="22"/>
      <c r="G129" s="22"/>
      <c r="H129" s="3">
        <f t="shared" si="1"/>
        <v>384</v>
      </c>
    </row>
    <row r="130" spans="1:8" ht="25.5">
      <c r="A130" s="4"/>
      <c r="B130" s="4"/>
      <c r="C130" s="1" t="s">
        <v>39</v>
      </c>
      <c r="D130" s="2" t="s">
        <v>40</v>
      </c>
      <c r="E130" s="20">
        <f>kwiecień!H130</f>
        <v>1570500</v>
      </c>
      <c r="F130" s="25"/>
      <c r="G130" s="25"/>
      <c r="H130" s="3">
        <f t="shared" si="1"/>
        <v>1570500</v>
      </c>
    </row>
    <row r="131" spans="1:8" ht="12.75">
      <c r="A131" s="4"/>
      <c r="B131" s="4"/>
      <c r="C131" s="1" t="s">
        <v>41</v>
      </c>
      <c r="D131" s="2" t="s">
        <v>42</v>
      </c>
      <c r="E131" s="20">
        <f>kwiecień!H131</f>
        <v>120967</v>
      </c>
      <c r="F131" s="25"/>
      <c r="G131" s="25"/>
      <c r="H131" s="3">
        <f t="shared" si="1"/>
        <v>120967</v>
      </c>
    </row>
    <row r="132" spans="1:8" ht="25.5">
      <c r="A132" s="4"/>
      <c r="B132" s="4"/>
      <c r="C132" s="1" t="s">
        <v>43</v>
      </c>
      <c r="D132" s="2" t="s">
        <v>44</v>
      </c>
      <c r="E132" s="20">
        <f>kwiecień!H132</f>
        <v>276188</v>
      </c>
      <c r="F132" s="25"/>
      <c r="G132" s="25"/>
      <c r="H132" s="3">
        <f t="shared" si="1"/>
        <v>276188</v>
      </c>
    </row>
    <row r="133" spans="1:8" ht="12.75">
      <c r="A133" s="4"/>
      <c r="B133" s="4"/>
      <c r="C133" s="1" t="s">
        <v>45</v>
      </c>
      <c r="D133" s="2" t="s">
        <v>46</v>
      </c>
      <c r="E133" s="20">
        <f>kwiecień!H133</f>
        <v>44953</v>
      </c>
      <c r="F133" s="22"/>
      <c r="G133" s="22"/>
      <c r="H133" s="3">
        <f t="shared" si="1"/>
        <v>44953</v>
      </c>
    </row>
    <row r="134" spans="1:8" ht="12.75">
      <c r="A134" s="4"/>
      <c r="B134" s="4"/>
      <c r="C134" s="1" t="s">
        <v>63</v>
      </c>
      <c r="D134" s="2" t="s">
        <v>64</v>
      </c>
      <c r="E134" s="20">
        <f>kwiecień!H134</f>
        <v>12000</v>
      </c>
      <c r="F134" s="22"/>
      <c r="G134" s="22"/>
      <c r="H134" s="3">
        <f t="shared" si="1"/>
        <v>12000</v>
      </c>
    </row>
    <row r="135" spans="1:8" ht="12.75">
      <c r="A135" s="4"/>
      <c r="B135" s="4"/>
      <c r="C135" s="1" t="s">
        <v>12</v>
      </c>
      <c r="D135" s="2" t="s">
        <v>65</v>
      </c>
      <c r="E135" s="20">
        <f>kwiecień!H135</f>
        <v>153000</v>
      </c>
      <c r="F135" s="22"/>
      <c r="G135" s="22"/>
      <c r="H135" s="3">
        <f t="shared" si="1"/>
        <v>153000</v>
      </c>
    </row>
    <row r="136" spans="1:8" ht="25.5">
      <c r="A136" s="1"/>
      <c r="B136" s="1"/>
      <c r="C136" s="1" t="s">
        <v>122</v>
      </c>
      <c r="D136" s="2" t="s">
        <v>123</v>
      </c>
      <c r="E136" s="20">
        <f>kwiecień!H136</f>
        <v>0</v>
      </c>
      <c r="F136" s="22"/>
      <c r="G136" s="22"/>
      <c r="H136" s="3">
        <f t="shared" si="1"/>
        <v>0</v>
      </c>
    </row>
    <row r="137" spans="1:8" ht="12.75">
      <c r="A137" s="1"/>
      <c r="B137" s="1"/>
      <c r="C137" s="1" t="s">
        <v>31</v>
      </c>
      <c r="D137" s="2" t="s">
        <v>32</v>
      </c>
      <c r="E137" s="20">
        <f>kwiecień!H137</f>
        <v>34000</v>
      </c>
      <c r="F137" s="22"/>
      <c r="G137" s="22"/>
      <c r="H137" s="3">
        <f t="shared" si="1"/>
        <v>34000</v>
      </c>
    </row>
    <row r="138" spans="1:8" ht="12.75">
      <c r="A138" s="1"/>
      <c r="B138" s="1"/>
      <c r="C138" s="1" t="s">
        <v>22</v>
      </c>
      <c r="D138" s="2" t="s">
        <v>23</v>
      </c>
      <c r="E138" s="20">
        <f>kwiecień!H138</f>
        <v>0</v>
      </c>
      <c r="F138" s="25"/>
      <c r="G138" s="22"/>
      <c r="H138" s="3">
        <f t="shared" si="1"/>
        <v>0</v>
      </c>
    </row>
    <row r="139" spans="1:8" ht="12.75">
      <c r="A139" s="1"/>
      <c r="B139" s="1"/>
      <c r="C139" s="1" t="s">
        <v>68</v>
      </c>
      <c r="D139" s="2" t="s">
        <v>69</v>
      </c>
      <c r="E139" s="20">
        <f>kwiecień!H139</f>
        <v>2700</v>
      </c>
      <c r="F139" s="22"/>
      <c r="G139" s="22"/>
      <c r="H139" s="3">
        <f t="shared" si="1"/>
        <v>2700</v>
      </c>
    </row>
    <row r="140" spans="1:8" ht="12.75">
      <c r="A140" s="1"/>
      <c r="B140" s="1"/>
      <c r="C140" s="1" t="s">
        <v>14</v>
      </c>
      <c r="D140" s="2" t="s">
        <v>15</v>
      </c>
      <c r="E140" s="20">
        <f>kwiecień!H140</f>
        <v>30000</v>
      </c>
      <c r="F140" s="22"/>
      <c r="G140" s="22"/>
      <c r="H140" s="3">
        <f t="shared" si="1"/>
        <v>30000</v>
      </c>
    </row>
    <row r="141" spans="1:8" ht="25.5">
      <c r="A141" s="1"/>
      <c r="B141" s="1"/>
      <c r="C141" s="1" t="s">
        <v>70</v>
      </c>
      <c r="D141" s="2" t="s">
        <v>71</v>
      </c>
      <c r="E141" s="20">
        <f>kwiecień!H141</f>
        <v>2800</v>
      </c>
      <c r="F141" s="22"/>
      <c r="G141" s="22"/>
      <c r="H141" s="3">
        <f t="shared" si="1"/>
        <v>2800</v>
      </c>
    </row>
    <row r="142" spans="1:8" ht="38.25">
      <c r="A142" s="1"/>
      <c r="B142" s="1"/>
      <c r="C142" s="1" t="s">
        <v>72</v>
      </c>
      <c r="D142" s="2" t="s">
        <v>73</v>
      </c>
      <c r="E142" s="20">
        <f>kwiecień!H142</f>
        <v>0</v>
      </c>
      <c r="F142" s="22"/>
      <c r="G142" s="22"/>
      <c r="H142" s="3">
        <f t="shared" si="1"/>
        <v>0</v>
      </c>
    </row>
    <row r="143" spans="1:8" ht="38.25">
      <c r="A143" s="1"/>
      <c r="B143" s="1"/>
      <c r="C143" s="1" t="s">
        <v>74</v>
      </c>
      <c r="D143" s="2" t="s">
        <v>75</v>
      </c>
      <c r="E143" s="20">
        <f>kwiecień!H143</f>
        <v>7000</v>
      </c>
      <c r="F143" s="22"/>
      <c r="G143" s="22"/>
      <c r="H143" s="3">
        <f t="shared" si="1"/>
        <v>7000</v>
      </c>
    </row>
    <row r="144" spans="1:8" ht="12.75">
      <c r="A144" s="1"/>
      <c r="B144" s="1"/>
      <c r="C144" s="1" t="s">
        <v>47</v>
      </c>
      <c r="D144" s="2" t="s">
        <v>48</v>
      </c>
      <c r="E144" s="20">
        <f>kwiecień!H144</f>
        <v>2800</v>
      </c>
      <c r="F144" s="22"/>
      <c r="G144" s="22"/>
      <c r="H144" s="3">
        <f t="shared" si="1"/>
        <v>2800</v>
      </c>
    </row>
    <row r="145" spans="1:8" ht="12.75">
      <c r="A145" s="1"/>
      <c r="B145" s="1"/>
      <c r="C145" s="1" t="s">
        <v>80</v>
      </c>
      <c r="D145" s="2" t="s">
        <v>81</v>
      </c>
      <c r="E145" s="20">
        <f>kwiecień!H145</f>
        <v>4719</v>
      </c>
      <c r="F145" s="22"/>
      <c r="G145" s="22"/>
      <c r="H145" s="3">
        <f t="shared" si="1"/>
        <v>4719</v>
      </c>
    </row>
    <row r="146" spans="1:8" ht="25.5">
      <c r="A146" s="1"/>
      <c r="B146" s="1"/>
      <c r="C146" s="1" t="s">
        <v>49</v>
      </c>
      <c r="D146" s="2" t="s">
        <v>50</v>
      </c>
      <c r="E146" s="20">
        <f>kwiecień!H146</f>
        <v>93704</v>
      </c>
      <c r="F146" s="22"/>
      <c r="G146" s="25"/>
      <c r="H146" s="3">
        <f t="shared" si="1"/>
        <v>93704</v>
      </c>
    </row>
    <row r="147" spans="1:8" ht="38.25">
      <c r="A147" s="1"/>
      <c r="B147" s="1"/>
      <c r="C147" s="1" t="s">
        <v>82</v>
      </c>
      <c r="D147" s="2" t="s">
        <v>83</v>
      </c>
      <c r="E147" s="20">
        <f>kwiecień!H147</f>
        <v>3000</v>
      </c>
      <c r="F147" s="22"/>
      <c r="G147" s="22"/>
      <c r="H147" s="3">
        <f t="shared" si="1"/>
        <v>3000</v>
      </c>
    </row>
    <row r="148" spans="1:8" ht="25.5">
      <c r="A148" s="1"/>
      <c r="B148" s="1"/>
      <c r="C148" s="1" t="s">
        <v>84</v>
      </c>
      <c r="D148" s="2" t="s">
        <v>85</v>
      </c>
      <c r="E148" s="20">
        <f>kwiecień!H148</f>
        <v>1900</v>
      </c>
      <c r="F148" s="22"/>
      <c r="G148" s="22"/>
      <c r="H148" s="3">
        <f t="shared" si="1"/>
        <v>1900</v>
      </c>
    </row>
    <row r="149" spans="1:8" ht="25.5">
      <c r="A149" s="1"/>
      <c r="B149" s="1"/>
      <c r="C149" s="1" t="s">
        <v>4</v>
      </c>
      <c r="D149" s="2" t="s">
        <v>5</v>
      </c>
      <c r="E149" s="20">
        <f>kwiecień!H149</f>
        <v>0</v>
      </c>
      <c r="F149" s="22"/>
      <c r="G149" s="25"/>
      <c r="H149" s="3">
        <f t="shared" si="1"/>
        <v>0</v>
      </c>
    </row>
    <row r="150" spans="1:8" ht="25.5">
      <c r="A150" s="1"/>
      <c r="B150" s="1" t="s">
        <v>124</v>
      </c>
      <c r="C150" s="1"/>
      <c r="D150" s="2" t="s">
        <v>125</v>
      </c>
      <c r="E150" s="20">
        <f>kwiecień!H150</f>
        <v>248040</v>
      </c>
      <c r="F150" s="3">
        <f>SUM(F151:F157)</f>
        <v>0</v>
      </c>
      <c r="G150" s="3">
        <f>SUM(G151:G157)</f>
        <v>0</v>
      </c>
      <c r="H150" s="3">
        <f t="shared" si="1"/>
        <v>248040</v>
      </c>
    </row>
    <row r="151" spans="1:8" ht="25.5">
      <c r="A151" s="1"/>
      <c r="B151" s="1"/>
      <c r="C151" s="1" t="s">
        <v>59</v>
      </c>
      <c r="D151" s="2" t="s">
        <v>60</v>
      </c>
      <c r="E151" s="20">
        <f>kwiecień!H151</f>
        <v>16900</v>
      </c>
      <c r="F151" s="22"/>
      <c r="G151" s="22"/>
      <c r="H151" s="3">
        <f t="shared" si="1"/>
        <v>16900</v>
      </c>
    </row>
    <row r="152" spans="1:8" ht="25.5">
      <c r="A152" s="1"/>
      <c r="B152" s="1"/>
      <c r="C152" s="1" t="s">
        <v>39</v>
      </c>
      <c r="D152" s="2" t="s">
        <v>40</v>
      </c>
      <c r="E152" s="20">
        <f>kwiecień!H152</f>
        <v>172700</v>
      </c>
      <c r="F152" s="22"/>
      <c r="G152" s="22"/>
      <c r="H152" s="3">
        <f t="shared" si="1"/>
        <v>172700</v>
      </c>
    </row>
    <row r="153" spans="1:8" ht="12.75">
      <c r="A153" s="1"/>
      <c r="B153" s="1"/>
      <c r="C153" s="1" t="s">
        <v>41</v>
      </c>
      <c r="D153" s="2" t="s">
        <v>42</v>
      </c>
      <c r="E153" s="20">
        <f>kwiecień!H153</f>
        <v>14188</v>
      </c>
      <c r="F153" s="22"/>
      <c r="G153" s="25"/>
      <c r="H153" s="3">
        <f t="shared" si="1"/>
        <v>14188</v>
      </c>
    </row>
    <row r="154" spans="1:8" ht="25.5">
      <c r="A154" s="1"/>
      <c r="B154" s="1"/>
      <c r="C154" s="1" t="s">
        <v>43</v>
      </c>
      <c r="D154" s="2" t="s">
        <v>44</v>
      </c>
      <c r="E154" s="20">
        <f>kwiecień!H154</f>
        <v>29580</v>
      </c>
      <c r="F154" s="22"/>
      <c r="G154" s="22"/>
      <c r="H154" s="3">
        <f t="shared" si="1"/>
        <v>29580</v>
      </c>
    </row>
    <row r="155" spans="1:8" ht="12.75">
      <c r="A155" s="1"/>
      <c r="B155" s="1"/>
      <c r="C155" s="1" t="s">
        <v>45</v>
      </c>
      <c r="D155" s="2" t="s">
        <v>46</v>
      </c>
      <c r="E155" s="20">
        <f>kwiecień!H155</f>
        <v>4690</v>
      </c>
      <c r="F155" s="22"/>
      <c r="G155" s="22"/>
      <c r="H155" s="3">
        <f t="shared" si="1"/>
        <v>4690</v>
      </c>
    </row>
    <row r="156" spans="1:8" ht="12.75">
      <c r="A156" s="1"/>
      <c r="B156" s="1"/>
      <c r="C156" s="1" t="s">
        <v>68</v>
      </c>
      <c r="D156" s="2" t="s">
        <v>69</v>
      </c>
      <c r="E156" s="20">
        <f>kwiecień!H156</f>
        <v>400</v>
      </c>
      <c r="F156" s="22"/>
      <c r="G156" s="22"/>
      <c r="H156" s="3">
        <f t="shared" si="1"/>
        <v>400</v>
      </c>
    </row>
    <row r="157" spans="1:8" ht="25.5">
      <c r="A157" s="1"/>
      <c r="B157" s="1"/>
      <c r="C157" s="1" t="s">
        <v>49</v>
      </c>
      <c r="D157" s="2" t="s">
        <v>50</v>
      </c>
      <c r="E157" s="20">
        <f>kwiecień!H157</f>
        <v>9582</v>
      </c>
      <c r="F157" s="22"/>
      <c r="G157" s="22"/>
      <c r="H157" s="3">
        <f t="shared" si="1"/>
        <v>9582</v>
      </c>
    </row>
    <row r="158" spans="1:8" ht="12.75">
      <c r="A158" s="1"/>
      <c r="B158" s="1" t="s">
        <v>126</v>
      </c>
      <c r="C158" s="1"/>
      <c r="D158" s="2" t="s">
        <v>127</v>
      </c>
      <c r="E158" s="20">
        <f>kwiecień!H158</f>
        <v>322095</v>
      </c>
      <c r="F158" s="3">
        <f>SUM(F159:F171)</f>
        <v>0</v>
      </c>
      <c r="G158" s="3">
        <f>SUM(G159:G171)</f>
        <v>0</v>
      </c>
      <c r="H158" s="3">
        <f t="shared" si="1"/>
        <v>322095</v>
      </c>
    </row>
    <row r="159" spans="1:8" ht="25.5">
      <c r="A159" s="1"/>
      <c r="B159" s="1"/>
      <c r="C159" s="1" t="s">
        <v>59</v>
      </c>
      <c r="D159" s="2" t="s">
        <v>60</v>
      </c>
      <c r="E159" s="20">
        <f>kwiecień!H159</f>
        <v>19000</v>
      </c>
      <c r="F159" s="22"/>
      <c r="G159" s="22"/>
      <c r="H159" s="3">
        <f t="shared" si="1"/>
        <v>19000</v>
      </c>
    </row>
    <row r="160" spans="1:8" ht="25.5">
      <c r="A160" s="1"/>
      <c r="B160" s="1"/>
      <c r="C160" s="1" t="s">
        <v>39</v>
      </c>
      <c r="D160" s="2" t="s">
        <v>40</v>
      </c>
      <c r="E160" s="20">
        <f>kwiecień!H160</f>
        <v>196580</v>
      </c>
      <c r="F160" s="25"/>
      <c r="G160" s="25"/>
      <c r="H160" s="3">
        <f t="shared" si="1"/>
        <v>196580</v>
      </c>
    </row>
    <row r="161" spans="1:8" ht="12.75">
      <c r="A161" s="1"/>
      <c r="B161" s="1"/>
      <c r="C161" s="1" t="s">
        <v>41</v>
      </c>
      <c r="D161" s="2" t="s">
        <v>42</v>
      </c>
      <c r="E161" s="20">
        <f>kwiecień!H161</f>
        <v>17172</v>
      </c>
      <c r="F161" s="25"/>
      <c r="G161" s="25"/>
      <c r="H161" s="3">
        <f aca="true" t="shared" si="2" ref="H161:H226">E161-F161+G161</f>
        <v>17172</v>
      </c>
    </row>
    <row r="162" spans="1:8" ht="25.5">
      <c r="A162" s="1"/>
      <c r="B162" s="1"/>
      <c r="C162" s="1" t="s">
        <v>43</v>
      </c>
      <c r="D162" s="2" t="s">
        <v>44</v>
      </c>
      <c r="E162" s="20">
        <f>kwiecień!H162</f>
        <v>36300</v>
      </c>
      <c r="F162" s="25"/>
      <c r="G162" s="25"/>
      <c r="H162" s="3">
        <f t="shared" si="2"/>
        <v>36300</v>
      </c>
    </row>
    <row r="163" spans="1:8" ht="12.75">
      <c r="A163" s="1"/>
      <c r="B163" s="1"/>
      <c r="C163" s="1" t="s">
        <v>45</v>
      </c>
      <c r="D163" s="2" t="s">
        <v>46</v>
      </c>
      <c r="E163" s="20">
        <f>kwiecień!H163</f>
        <v>5740</v>
      </c>
      <c r="F163" s="25"/>
      <c r="G163" s="25"/>
      <c r="H163" s="3">
        <f t="shared" si="2"/>
        <v>5740</v>
      </c>
    </row>
    <row r="164" spans="1:8" ht="12.75">
      <c r="A164" s="1"/>
      <c r="B164" s="1"/>
      <c r="C164" s="1" t="s">
        <v>63</v>
      </c>
      <c r="D164" s="2" t="s">
        <v>64</v>
      </c>
      <c r="E164" s="20">
        <f>kwiecień!H164</f>
        <v>8120</v>
      </c>
      <c r="F164" s="25"/>
      <c r="G164" s="25"/>
      <c r="H164" s="3">
        <f t="shared" si="2"/>
        <v>8120</v>
      </c>
    </row>
    <row r="165" spans="1:8" ht="12.75">
      <c r="A165" s="1"/>
      <c r="B165" s="1"/>
      <c r="C165" s="1" t="s">
        <v>12</v>
      </c>
      <c r="D165" s="2" t="s">
        <v>65</v>
      </c>
      <c r="E165" s="20">
        <f>kwiecień!H165</f>
        <v>5000</v>
      </c>
      <c r="F165" s="22"/>
      <c r="G165" s="22"/>
      <c r="H165" s="3">
        <f t="shared" si="2"/>
        <v>5000</v>
      </c>
    </row>
    <row r="166" spans="1:8" ht="12.75">
      <c r="A166" s="1"/>
      <c r="B166" s="1"/>
      <c r="C166" s="1" t="s">
        <v>31</v>
      </c>
      <c r="D166" s="2" t="s">
        <v>32</v>
      </c>
      <c r="E166" s="20">
        <f>kwiecień!H166</f>
        <v>1600</v>
      </c>
      <c r="F166" s="22"/>
      <c r="G166" s="22"/>
      <c r="H166" s="3">
        <f t="shared" si="2"/>
        <v>1600</v>
      </c>
    </row>
    <row r="167" spans="1:8" ht="12.75">
      <c r="A167" s="1"/>
      <c r="B167" s="1"/>
      <c r="C167" s="1" t="s">
        <v>68</v>
      </c>
      <c r="D167" s="2" t="s">
        <v>69</v>
      </c>
      <c r="E167" s="20">
        <f>kwiecień!H167</f>
        <v>350</v>
      </c>
      <c r="F167" s="22"/>
      <c r="G167" s="22"/>
      <c r="H167" s="3">
        <f t="shared" si="2"/>
        <v>350</v>
      </c>
    </row>
    <row r="168" spans="1:8" ht="12.75">
      <c r="A168" s="1"/>
      <c r="B168" s="1"/>
      <c r="C168" s="1" t="s">
        <v>14</v>
      </c>
      <c r="D168" s="2" t="s">
        <v>15</v>
      </c>
      <c r="E168" s="20">
        <f>kwiecień!H168</f>
        <v>19000</v>
      </c>
      <c r="F168" s="22"/>
      <c r="G168" s="22"/>
      <c r="H168" s="3">
        <f t="shared" si="2"/>
        <v>19000</v>
      </c>
    </row>
    <row r="169" spans="1:8" ht="38.25">
      <c r="A169" s="1"/>
      <c r="B169" s="1"/>
      <c r="C169" s="1" t="s">
        <v>74</v>
      </c>
      <c r="D169" s="2" t="s">
        <v>75</v>
      </c>
      <c r="E169" s="20">
        <f>kwiecień!H169</f>
        <v>1200</v>
      </c>
      <c r="F169" s="22"/>
      <c r="G169" s="22"/>
      <c r="H169" s="3">
        <f t="shared" si="2"/>
        <v>1200</v>
      </c>
    </row>
    <row r="170" spans="1:8" ht="12.75">
      <c r="A170" s="1"/>
      <c r="B170" s="1"/>
      <c r="C170" s="1" t="s">
        <v>80</v>
      </c>
      <c r="D170" s="2" t="s">
        <v>81</v>
      </c>
      <c r="E170" s="20">
        <f>kwiecień!H170</f>
        <v>450</v>
      </c>
      <c r="F170" s="22"/>
      <c r="G170" s="22"/>
      <c r="H170" s="3">
        <f t="shared" si="2"/>
        <v>450</v>
      </c>
    </row>
    <row r="171" spans="1:8" ht="25.5">
      <c r="A171" s="1"/>
      <c r="B171" s="1"/>
      <c r="C171" s="1" t="s">
        <v>49</v>
      </c>
      <c r="D171" s="2" t="s">
        <v>50</v>
      </c>
      <c r="E171" s="20">
        <f>kwiecień!H171</f>
        <v>11583</v>
      </c>
      <c r="F171" s="22"/>
      <c r="G171" s="22"/>
      <c r="H171" s="3">
        <f t="shared" si="2"/>
        <v>11583</v>
      </c>
    </row>
    <row r="172" spans="1:8" ht="12.75">
      <c r="A172" s="1"/>
      <c r="B172" s="1" t="s">
        <v>128</v>
      </c>
      <c r="C172" s="1"/>
      <c r="D172" s="2" t="s">
        <v>129</v>
      </c>
      <c r="E172" s="20">
        <f>kwiecień!H172</f>
        <v>1374850</v>
      </c>
      <c r="F172" s="3">
        <f>SUM(F173:F190)</f>
        <v>0</v>
      </c>
      <c r="G172" s="3">
        <f>SUM(G173:G190)</f>
        <v>0</v>
      </c>
      <c r="H172" s="3">
        <f t="shared" si="2"/>
        <v>1374850</v>
      </c>
    </row>
    <row r="173" spans="1:8" ht="25.5">
      <c r="A173" s="1"/>
      <c r="B173" s="1"/>
      <c r="C173" s="1" t="s">
        <v>59</v>
      </c>
      <c r="D173" s="2" t="s">
        <v>60</v>
      </c>
      <c r="E173" s="20">
        <f>kwiecień!H173</f>
        <v>82550</v>
      </c>
      <c r="F173" s="22"/>
      <c r="G173" s="22"/>
      <c r="H173" s="3">
        <f t="shared" si="2"/>
        <v>82550</v>
      </c>
    </row>
    <row r="174" spans="1:8" ht="25.5">
      <c r="A174" s="1"/>
      <c r="B174" s="1"/>
      <c r="C174" s="1" t="s">
        <v>39</v>
      </c>
      <c r="D174" s="2" t="s">
        <v>40</v>
      </c>
      <c r="E174" s="20">
        <f>kwiecień!H174</f>
        <v>839167</v>
      </c>
      <c r="F174" s="25"/>
      <c r="G174" s="25"/>
      <c r="H174" s="3">
        <f t="shared" si="2"/>
        <v>839167</v>
      </c>
    </row>
    <row r="175" spans="1:8" ht="12.75">
      <c r="A175" s="1"/>
      <c r="B175" s="1"/>
      <c r="C175" s="1" t="s">
        <v>41</v>
      </c>
      <c r="D175" s="2" t="s">
        <v>42</v>
      </c>
      <c r="E175" s="20">
        <f>kwiecień!H175</f>
        <v>65103</v>
      </c>
      <c r="F175" s="25"/>
      <c r="G175" s="25"/>
      <c r="H175" s="3">
        <f t="shared" si="2"/>
        <v>65103</v>
      </c>
    </row>
    <row r="176" spans="1:8" ht="25.5">
      <c r="A176" s="1"/>
      <c r="B176" s="1"/>
      <c r="C176" s="1" t="s">
        <v>43</v>
      </c>
      <c r="D176" s="2" t="s">
        <v>44</v>
      </c>
      <c r="E176" s="20">
        <f>kwiecień!H176</f>
        <v>147138</v>
      </c>
      <c r="F176" s="25"/>
      <c r="G176" s="25"/>
      <c r="H176" s="3">
        <f t="shared" si="2"/>
        <v>147138</v>
      </c>
    </row>
    <row r="177" spans="1:8" ht="12.75">
      <c r="A177" s="1"/>
      <c r="B177" s="1"/>
      <c r="C177" s="1" t="s">
        <v>45</v>
      </c>
      <c r="D177" s="2" t="s">
        <v>46</v>
      </c>
      <c r="E177" s="20">
        <f>kwiecień!H177</f>
        <v>24172</v>
      </c>
      <c r="F177" s="25"/>
      <c r="G177" s="25"/>
      <c r="H177" s="3">
        <f t="shared" si="2"/>
        <v>24172</v>
      </c>
    </row>
    <row r="178" spans="1:8" ht="12.75">
      <c r="A178" s="1"/>
      <c r="B178" s="1"/>
      <c r="C178" s="1" t="s">
        <v>63</v>
      </c>
      <c r="D178" s="2" t="s">
        <v>64</v>
      </c>
      <c r="E178" s="20">
        <f>kwiecień!H178</f>
        <v>22000</v>
      </c>
      <c r="F178" s="25"/>
      <c r="G178" s="25"/>
      <c r="H178" s="3">
        <f t="shared" si="2"/>
        <v>22000</v>
      </c>
    </row>
    <row r="179" spans="1:8" ht="12.75">
      <c r="A179" s="1"/>
      <c r="B179" s="1"/>
      <c r="C179" s="1" t="s">
        <v>12</v>
      </c>
      <c r="D179" s="2" t="s">
        <v>65</v>
      </c>
      <c r="E179" s="20">
        <f>kwiecień!H179</f>
        <v>72000</v>
      </c>
      <c r="F179" s="25"/>
      <c r="G179" s="25"/>
      <c r="H179" s="3">
        <f t="shared" si="2"/>
        <v>72000</v>
      </c>
    </row>
    <row r="180" spans="1:8" ht="12.75">
      <c r="A180" s="1"/>
      <c r="B180" s="1"/>
      <c r="C180" s="1" t="s">
        <v>31</v>
      </c>
      <c r="D180" s="2" t="s">
        <v>32</v>
      </c>
      <c r="E180" s="20">
        <f>kwiecień!H180</f>
        <v>20000</v>
      </c>
      <c r="F180" s="25"/>
      <c r="G180" s="25"/>
      <c r="H180" s="3">
        <f t="shared" si="2"/>
        <v>20000</v>
      </c>
    </row>
    <row r="181" spans="1:8" ht="12.75">
      <c r="A181" s="1"/>
      <c r="B181" s="1"/>
      <c r="C181" s="1" t="s">
        <v>22</v>
      </c>
      <c r="D181" s="2" t="s">
        <v>23</v>
      </c>
      <c r="E181" s="20">
        <f>kwiecień!H181</f>
        <v>0</v>
      </c>
      <c r="F181" s="25"/>
      <c r="G181" s="25"/>
      <c r="H181" s="3">
        <f t="shared" si="2"/>
        <v>0</v>
      </c>
    </row>
    <row r="182" spans="1:8" ht="12.75">
      <c r="A182" s="1"/>
      <c r="B182" s="1"/>
      <c r="C182" s="1" t="s">
        <v>68</v>
      </c>
      <c r="D182" s="2" t="s">
        <v>69</v>
      </c>
      <c r="E182" s="20">
        <f>kwiecień!H182</f>
        <v>1100</v>
      </c>
      <c r="F182" s="25"/>
      <c r="G182" s="25"/>
      <c r="H182" s="3">
        <f t="shared" si="2"/>
        <v>1100</v>
      </c>
    </row>
    <row r="183" spans="1:8" ht="12.75">
      <c r="A183" s="1"/>
      <c r="B183" s="1"/>
      <c r="C183" s="1" t="s">
        <v>14</v>
      </c>
      <c r="D183" s="2" t="s">
        <v>15</v>
      </c>
      <c r="E183" s="20">
        <f>kwiecień!H183</f>
        <v>26684</v>
      </c>
      <c r="F183" s="25"/>
      <c r="G183" s="25"/>
      <c r="H183" s="3">
        <f t="shared" si="2"/>
        <v>26684</v>
      </c>
    </row>
    <row r="184" spans="1:8" ht="25.5">
      <c r="A184" s="1"/>
      <c r="B184" s="1"/>
      <c r="C184" s="1" t="s">
        <v>70</v>
      </c>
      <c r="D184" s="2" t="s">
        <v>71</v>
      </c>
      <c r="E184" s="20">
        <f>kwiecień!H184</f>
        <v>4000</v>
      </c>
      <c r="F184" s="25"/>
      <c r="G184" s="25"/>
      <c r="H184" s="3">
        <f t="shared" si="2"/>
        <v>4000</v>
      </c>
    </row>
    <row r="185" spans="1:8" ht="38.25">
      <c r="A185" s="1"/>
      <c r="B185" s="1"/>
      <c r="C185" s="1" t="s">
        <v>74</v>
      </c>
      <c r="D185" s="2" t="s">
        <v>75</v>
      </c>
      <c r="E185" s="20">
        <f>kwiecień!H185</f>
        <v>2900</v>
      </c>
      <c r="F185" s="25"/>
      <c r="G185" s="25"/>
      <c r="H185" s="3">
        <f t="shared" si="2"/>
        <v>2900</v>
      </c>
    </row>
    <row r="186" spans="1:8" ht="12.75">
      <c r="A186" s="1"/>
      <c r="B186" s="1"/>
      <c r="C186" s="1" t="s">
        <v>47</v>
      </c>
      <c r="D186" s="2" t="s">
        <v>48</v>
      </c>
      <c r="E186" s="20">
        <f>kwiecień!H186</f>
        <v>1950</v>
      </c>
      <c r="F186" s="25"/>
      <c r="G186" s="25"/>
      <c r="H186" s="3">
        <f t="shared" si="2"/>
        <v>1950</v>
      </c>
    </row>
    <row r="187" spans="1:8" ht="12.75">
      <c r="A187" s="1"/>
      <c r="B187" s="1"/>
      <c r="C187" s="1" t="s">
        <v>80</v>
      </c>
      <c r="D187" s="2" t="s">
        <v>81</v>
      </c>
      <c r="E187" s="20">
        <f>kwiecień!H187</f>
        <v>5100</v>
      </c>
      <c r="F187" s="25"/>
      <c r="G187" s="25"/>
      <c r="H187" s="3">
        <f t="shared" si="2"/>
        <v>5100</v>
      </c>
    </row>
    <row r="188" spans="1:8" ht="25.5">
      <c r="A188" s="1"/>
      <c r="B188" s="1"/>
      <c r="C188" s="1" t="s">
        <v>49</v>
      </c>
      <c r="D188" s="2" t="s">
        <v>50</v>
      </c>
      <c r="E188" s="20">
        <f>kwiecień!H188</f>
        <v>58495</v>
      </c>
      <c r="F188" s="25"/>
      <c r="G188" s="25"/>
      <c r="H188" s="3">
        <f t="shared" si="2"/>
        <v>58495</v>
      </c>
    </row>
    <row r="189" spans="1:8" ht="38.25">
      <c r="A189" s="1"/>
      <c r="B189" s="1"/>
      <c r="C189" s="1" t="s">
        <v>82</v>
      </c>
      <c r="D189" s="2" t="s">
        <v>83</v>
      </c>
      <c r="E189" s="20">
        <f>kwiecień!H189</f>
        <v>1200</v>
      </c>
      <c r="F189" s="22"/>
      <c r="G189" s="22"/>
      <c r="H189" s="3">
        <f t="shared" si="2"/>
        <v>1200</v>
      </c>
    </row>
    <row r="190" spans="1:8" ht="25.5">
      <c r="A190" s="1"/>
      <c r="B190" s="1"/>
      <c r="C190" s="1" t="s">
        <v>84</v>
      </c>
      <c r="D190" s="2" t="s">
        <v>85</v>
      </c>
      <c r="E190" s="20">
        <f>kwiecień!H190</f>
        <v>1291</v>
      </c>
      <c r="F190" s="22"/>
      <c r="G190" s="22"/>
      <c r="H190" s="3">
        <f t="shared" si="2"/>
        <v>1291</v>
      </c>
    </row>
    <row r="191" spans="1:8" ht="12.75">
      <c r="A191" s="1"/>
      <c r="B191" s="1" t="s">
        <v>130</v>
      </c>
      <c r="C191" s="1"/>
      <c r="D191" s="2" t="s">
        <v>131</v>
      </c>
      <c r="E191" s="20">
        <f>kwiecień!H191</f>
        <v>377533</v>
      </c>
      <c r="F191" s="3">
        <f>SUM(F192:F203)</f>
        <v>0</v>
      </c>
      <c r="G191" s="3">
        <f>SUM(G192:G204)</f>
        <v>0</v>
      </c>
      <c r="H191" s="3">
        <f t="shared" si="2"/>
        <v>377533</v>
      </c>
    </row>
    <row r="192" spans="1:8" ht="25.5">
      <c r="A192" s="1"/>
      <c r="B192" s="1"/>
      <c r="C192" s="1" t="s">
        <v>59</v>
      </c>
      <c r="D192" s="2" t="s">
        <v>60</v>
      </c>
      <c r="E192" s="20">
        <f>kwiecień!H192</f>
        <v>12</v>
      </c>
      <c r="F192" s="22"/>
      <c r="G192" s="22"/>
      <c r="H192" s="3">
        <f t="shared" si="2"/>
        <v>12</v>
      </c>
    </row>
    <row r="193" spans="1:8" ht="25.5">
      <c r="A193" s="1"/>
      <c r="B193" s="1"/>
      <c r="C193" s="1" t="s">
        <v>39</v>
      </c>
      <c r="D193" s="2" t="s">
        <v>40</v>
      </c>
      <c r="E193" s="20">
        <f>kwiecień!H193</f>
        <v>50000</v>
      </c>
      <c r="F193" s="22"/>
      <c r="G193" s="22"/>
      <c r="H193" s="3">
        <f t="shared" si="2"/>
        <v>50000</v>
      </c>
    </row>
    <row r="194" spans="1:8" ht="12.75">
      <c r="A194" s="1"/>
      <c r="B194" s="1"/>
      <c r="C194" s="1" t="s">
        <v>41</v>
      </c>
      <c r="D194" s="2" t="s">
        <v>42</v>
      </c>
      <c r="E194" s="20">
        <f>kwiecień!H194</f>
        <v>3161</v>
      </c>
      <c r="F194" s="22"/>
      <c r="G194" s="22"/>
      <c r="H194" s="3">
        <f t="shared" si="2"/>
        <v>3161</v>
      </c>
    </row>
    <row r="195" spans="1:8" ht="25.5">
      <c r="A195" s="1"/>
      <c r="B195" s="1"/>
      <c r="C195" s="1" t="s">
        <v>43</v>
      </c>
      <c r="D195" s="2" t="s">
        <v>44</v>
      </c>
      <c r="E195" s="20">
        <f>kwiecień!H195</f>
        <v>9400</v>
      </c>
      <c r="F195" s="22"/>
      <c r="G195" s="22"/>
      <c r="H195" s="3">
        <f t="shared" si="2"/>
        <v>9400</v>
      </c>
    </row>
    <row r="196" spans="1:8" ht="12.75">
      <c r="A196" s="1"/>
      <c r="B196" s="1"/>
      <c r="C196" s="1" t="s">
        <v>45</v>
      </c>
      <c r="D196" s="2" t="s">
        <v>46</v>
      </c>
      <c r="E196" s="20">
        <f>kwiecień!H196</f>
        <v>1310</v>
      </c>
      <c r="F196" s="22"/>
      <c r="G196" s="22"/>
      <c r="H196" s="3">
        <f t="shared" si="2"/>
        <v>1310</v>
      </c>
    </row>
    <row r="197" spans="1:8" ht="12.75">
      <c r="A197" s="1"/>
      <c r="B197" s="1"/>
      <c r="C197" s="1" t="s">
        <v>12</v>
      </c>
      <c r="D197" s="2" t="s">
        <v>65</v>
      </c>
      <c r="E197" s="20">
        <f>kwiecień!H197</f>
        <v>50000</v>
      </c>
      <c r="F197" s="22"/>
      <c r="G197" s="22"/>
      <c r="H197" s="3">
        <f t="shared" si="2"/>
        <v>50000</v>
      </c>
    </row>
    <row r="198" spans="1:8" ht="12.75">
      <c r="A198" s="1"/>
      <c r="B198" s="1"/>
      <c r="C198" s="1" t="s">
        <v>68</v>
      </c>
      <c r="D198" s="2" t="s">
        <v>69</v>
      </c>
      <c r="E198" s="20">
        <f>kwiecień!H198</f>
        <v>200</v>
      </c>
      <c r="F198" s="22"/>
      <c r="G198" s="22"/>
      <c r="H198" s="3">
        <f t="shared" si="2"/>
        <v>200</v>
      </c>
    </row>
    <row r="199" spans="1:8" ht="12.75">
      <c r="A199" s="1"/>
      <c r="B199" s="1"/>
      <c r="C199" s="1" t="s">
        <v>14</v>
      </c>
      <c r="D199" s="2" t="s">
        <v>15</v>
      </c>
      <c r="E199" s="20">
        <f>kwiecień!H199</f>
        <v>260000</v>
      </c>
      <c r="F199" s="22"/>
      <c r="G199" s="22"/>
      <c r="H199" s="3">
        <f t="shared" si="2"/>
        <v>260000</v>
      </c>
    </row>
    <row r="200" spans="1:8" ht="38.25">
      <c r="A200" s="1"/>
      <c r="B200" s="1"/>
      <c r="C200" s="1" t="s">
        <v>72</v>
      </c>
      <c r="D200" s="2" t="s">
        <v>73</v>
      </c>
      <c r="E200" s="20">
        <f>kwiecień!H200</f>
        <v>600</v>
      </c>
      <c r="F200" s="22"/>
      <c r="G200" s="22"/>
      <c r="H200" s="3">
        <f t="shared" si="2"/>
        <v>600</v>
      </c>
    </row>
    <row r="201" spans="1:8" ht="12.75">
      <c r="A201" s="1"/>
      <c r="B201" s="1"/>
      <c r="C201" s="1" t="s">
        <v>47</v>
      </c>
      <c r="D201" s="2" t="s">
        <v>132</v>
      </c>
      <c r="E201" s="20">
        <f>kwiecień!H201</f>
        <v>250</v>
      </c>
      <c r="F201" s="22"/>
      <c r="G201" s="22"/>
      <c r="H201" s="3">
        <f t="shared" si="2"/>
        <v>250</v>
      </c>
    </row>
    <row r="202" spans="1:8" ht="12.75">
      <c r="A202" s="1"/>
      <c r="B202" s="1"/>
      <c r="C202" s="1" t="s">
        <v>80</v>
      </c>
      <c r="D202" s="2" t="s">
        <v>81</v>
      </c>
      <c r="E202" s="20">
        <f>kwiecień!H202</f>
        <v>1600</v>
      </c>
      <c r="F202" s="22"/>
      <c r="G202" s="22"/>
      <c r="H202" s="3">
        <f t="shared" si="2"/>
        <v>1600</v>
      </c>
    </row>
    <row r="203" spans="1:8" ht="25.5">
      <c r="A203" s="1"/>
      <c r="B203" s="1"/>
      <c r="C203" s="1" t="s">
        <v>49</v>
      </c>
      <c r="D203" s="2" t="s">
        <v>50</v>
      </c>
      <c r="E203" s="20">
        <f>kwiecień!H203</f>
        <v>1000</v>
      </c>
      <c r="F203" s="22"/>
      <c r="G203" s="22"/>
      <c r="H203" s="3">
        <f t="shared" si="2"/>
        <v>1000</v>
      </c>
    </row>
    <row r="204" spans="1:8" ht="25.5">
      <c r="A204" s="1"/>
      <c r="B204" s="1"/>
      <c r="C204" s="1" t="s">
        <v>86</v>
      </c>
      <c r="D204" s="2" t="s">
        <v>87</v>
      </c>
      <c r="E204" s="20">
        <f>kwiecień!H204</f>
        <v>0</v>
      </c>
      <c r="F204" s="22"/>
      <c r="G204" s="25"/>
      <c r="H204" s="3">
        <f t="shared" si="2"/>
        <v>0</v>
      </c>
    </row>
    <row r="205" spans="1:8" ht="25.5">
      <c r="A205" s="1"/>
      <c r="B205" s="1" t="s">
        <v>133</v>
      </c>
      <c r="C205" s="1"/>
      <c r="D205" s="2" t="s">
        <v>134</v>
      </c>
      <c r="E205" s="20">
        <f>kwiecień!H205</f>
        <v>306823</v>
      </c>
      <c r="F205" s="3">
        <f>SUM(F206:F222)</f>
        <v>0</v>
      </c>
      <c r="G205" s="3">
        <f>SUM(G206:G222)</f>
        <v>0</v>
      </c>
      <c r="H205" s="3">
        <f t="shared" si="2"/>
        <v>306823</v>
      </c>
    </row>
    <row r="206" spans="1:8" ht="25.5">
      <c r="A206" s="1"/>
      <c r="B206" s="1"/>
      <c r="C206" s="1" t="s">
        <v>59</v>
      </c>
      <c r="D206" s="2" t="s">
        <v>60</v>
      </c>
      <c r="E206" s="20">
        <f>kwiecień!H206</f>
        <v>24</v>
      </c>
      <c r="F206" s="22"/>
      <c r="G206" s="22"/>
      <c r="H206" s="3">
        <f t="shared" si="2"/>
        <v>24</v>
      </c>
    </row>
    <row r="207" spans="1:8" ht="25.5">
      <c r="A207" s="1"/>
      <c r="B207" s="1"/>
      <c r="C207" s="1" t="s">
        <v>39</v>
      </c>
      <c r="D207" s="2" t="s">
        <v>40</v>
      </c>
      <c r="E207" s="20">
        <f>kwiecień!H207</f>
        <v>214500</v>
      </c>
      <c r="F207" s="22"/>
      <c r="G207" s="22"/>
      <c r="H207" s="3">
        <f t="shared" si="2"/>
        <v>214500</v>
      </c>
    </row>
    <row r="208" spans="1:8" ht="12.75">
      <c r="A208" s="1"/>
      <c r="B208" s="1"/>
      <c r="C208" s="1" t="s">
        <v>41</v>
      </c>
      <c r="D208" s="2" t="s">
        <v>42</v>
      </c>
      <c r="E208" s="20">
        <f>kwiecień!H208</f>
        <v>15655</v>
      </c>
      <c r="F208" s="22"/>
      <c r="G208" s="22"/>
      <c r="H208" s="3">
        <f t="shared" si="2"/>
        <v>15655</v>
      </c>
    </row>
    <row r="209" spans="1:8" ht="25.5">
      <c r="A209" s="1"/>
      <c r="B209" s="1"/>
      <c r="C209" s="1" t="s">
        <v>43</v>
      </c>
      <c r="D209" s="2" t="s">
        <v>44</v>
      </c>
      <c r="E209" s="20">
        <f>kwiecień!H209</f>
        <v>35000</v>
      </c>
      <c r="F209" s="22"/>
      <c r="G209" s="22"/>
      <c r="H209" s="3">
        <f t="shared" si="2"/>
        <v>35000</v>
      </c>
    </row>
    <row r="210" spans="1:8" ht="12.75">
      <c r="A210" s="1"/>
      <c r="B210" s="1"/>
      <c r="C210" s="1" t="s">
        <v>45</v>
      </c>
      <c r="D210" s="2" t="s">
        <v>46</v>
      </c>
      <c r="E210" s="20">
        <f>kwiecień!H210</f>
        <v>5300</v>
      </c>
      <c r="F210" s="22"/>
      <c r="G210" s="22"/>
      <c r="H210" s="3">
        <f t="shared" si="2"/>
        <v>5300</v>
      </c>
    </row>
    <row r="211" spans="1:8" ht="12.75">
      <c r="A211" s="1"/>
      <c r="B211" s="1"/>
      <c r="C211" s="1" t="s">
        <v>12</v>
      </c>
      <c r="D211" s="2" t="s">
        <v>65</v>
      </c>
      <c r="E211" s="20">
        <f>kwiecień!H211</f>
        <v>9000</v>
      </c>
      <c r="F211" s="22"/>
      <c r="G211" s="22"/>
      <c r="H211" s="3">
        <f t="shared" si="2"/>
        <v>9000</v>
      </c>
    </row>
    <row r="212" spans="1:8" ht="12.75">
      <c r="A212" s="1"/>
      <c r="B212" s="1"/>
      <c r="C212" s="1" t="s">
        <v>68</v>
      </c>
      <c r="D212" s="2" t="s">
        <v>69</v>
      </c>
      <c r="E212" s="20">
        <f>kwiecień!H212</f>
        <v>600</v>
      </c>
      <c r="F212" s="22"/>
      <c r="G212" s="22"/>
      <c r="H212" s="3">
        <f t="shared" si="2"/>
        <v>600</v>
      </c>
    </row>
    <row r="213" spans="1:8" ht="12.75">
      <c r="A213" s="1"/>
      <c r="B213" s="1"/>
      <c r="C213" s="1" t="s">
        <v>14</v>
      </c>
      <c r="D213" s="2" t="s">
        <v>15</v>
      </c>
      <c r="E213" s="20">
        <f>kwiecień!H213</f>
        <v>2644</v>
      </c>
      <c r="F213" s="22"/>
      <c r="G213" s="22"/>
      <c r="H213" s="3">
        <f t="shared" si="2"/>
        <v>2644</v>
      </c>
    </row>
    <row r="214" spans="1:8" ht="25.5">
      <c r="A214" s="1"/>
      <c r="B214" s="1"/>
      <c r="C214" s="1" t="s">
        <v>70</v>
      </c>
      <c r="D214" s="2" t="s">
        <v>71</v>
      </c>
      <c r="E214" s="20">
        <f>kwiecień!H214</f>
        <v>2000</v>
      </c>
      <c r="F214" s="22"/>
      <c r="G214" s="22"/>
      <c r="H214" s="3">
        <f t="shared" si="2"/>
        <v>2000</v>
      </c>
    </row>
    <row r="215" spans="1:8" ht="38.25">
      <c r="A215" s="1"/>
      <c r="B215" s="1"/>
      <c r="C215" s="1" t="s">
        <v>72</v>
      </c>
      <c r="D215" s="2" t="s">
        <v>73</v>
      </c>
      <c r="E215" s="20">
        <f>kwiecień!H215</f>
        <v>2100</v>
      </c>
      <c r="F215" s="22"/>
      <c r="G215" s="22"/>
      <c r="H215" s="3">
        <f t="shared" si="2"/>
        <v>2100</v>
      </c>
    </row>
    <row r="216" spans="1:8" ht="38.25">
      <c r="A216" s="1"/>
      <c r="B216" s="1"/>
      <c r="C216" s="1" t="s">
        <v>74</v>
      </c>
      <c r="D216" s="2" t="s">
        <v>75</v>
      </c>
      <c r="E216" s="20">
        <f>kwiecień!H216</f>
        <v>3500</v>
      </c>
      <c r="F216" s="22"/>
      <c r="G216" s="22"/>
      <c r="H216" s="3">
        <f t="shared" si="2"/>
        <v>3500</v>
      </c>
    </row>
    <row r="217" spans="1:8" ht="12.75">
      <c r="A217" s="1"/>
      <c r="B217" s="1"/>
      <c r="C217" s="1" t="s">
        <v>47</v>
      </c>
      <c r="D217" s="2" t="s">
        <v>48</v>
      </c>
      <c r="E217" s="20">
        <f>kwiecień!H217</f>
        <v>2700</v>
      </c>
      <c r="F217" s="22"/>
      <c r="G217" s="22"/>
      <c r="H217" s="3">
        <f t="shared" si="2"/>
        <v>2700</v>
      </c>
    </row>
    <row r="218" spans="1:8" ht="25.5">
      <c r="A218" s="1"/>
      <c r="B218" s="1"/>
      <c r="C218" s="1" t="s">
        <v>49</v>
      </c>
      <c r="D218" s="2" t="s">
        <v>50</v>
      </c>
      <c r="E218" s="20">
        <f>kwiecień!H218</f>
        <v>5000</v>
      </c>
      <c r="F218" s="22"/>
      <c r="G218" s="22"/>
      <c r="H218" s="3">
        <f t="shared" si="2"/>
        <v>5000</v>
      </c>
    </row>
    <row r="219" spans="1:8" ht="38.25">
      <c r="A219" s="1"/>
      <c r="B219" s="1"/>
      <c r="C219" s="1" t="s">
        <v>51</v>
      </c>
      <c r="D219" s="2" t="s">
        <v>52</v>
      </c>
      <c r="E219" s="20">
        <f>kwiecień!H219</f>
        <v>2500</v>
      </c>
      <c r="F219" s="22"/>
      <c r="G219" s="22"/>
      <c r="H219" s="3">
        <f t="shared" si="2"/>
        <v>2500</v>
      </c>
    </row>
    <row r="220" spans="1:8" ht="38.25">
      <c r="A220" s="1"/>
      <c r="B220" s="1"/>
      <c r="C220" s="1" t="s">
        <v>82</v>
      </c>
      <c r="D220" s="2" t="s">
        <v>83</v>
      </c>
      <c r="E220" s="20">
        <f>kwiecień!H220</f>
        <v>1300</v>
      </c>
      <c r="F220" s="22"/>
      <c r="G220" s="22"/>
      <c r="H220" s="3">
        <f t="shared" si="2"/>
        <v>1300</v>
      </c>
    </row>
    <row r="221" spans="1:8" ht="25.5">
      <c r="A221" s="1"/>
      <c r="B221" s="1"/>
      <c r="C221" s="1" t="s">
        <v>84</v>
      </c>
      <c r="D221" s="2" t="s">
        <v>85</v>
      </c>
      <c r="E221" s="20">
        <f>kwiecień!H221</f>
        <v>5000</v>
      </c>
      <c r="F221" s="22"/>
      <c r="G221" s="22"/>
      <c r="H221" s="3">
        <f t="shared" si="2"/>
        <v>5000</v>
      </c>
    </row>
    <row r="222" spans="1:8" ht="25.5">
      <c r="A222" s="1"/>
      <c r="B222" s="1"/>
      <c r="C222" s="1" t="s">
        <v>86</v>
      </c>
      <c r="D222" s="2" t="s">
        <v>135</v>
      </c>
      <c r="E222" s="20">
        <f>kwiecień!H222</f>
        <v>0</v>
      </c>
      <c r="F222" s="22"/>
      <c r="G222" s="22"/>
      <c r="H222" s="3">
        <f t="shared" si="2"/>
        <v>0</v>
      </c>
    </row>
    <row r="223" spans="1:8" ht="25.5">
      <c r="A223" s="1"/>
      <c r="B223" s="1" t="s">
        <v>136</v>
      </c>
      <c r="C223" s="1"/>
      <c r="D223" s="2" t="s">
        <v>137</v>
      </c>
      <c r="E223" s="20">
        <f>kwiecień!H223</f>
        <v>29260</v>
      </c>
      <c r="F223" s="3">
        <f>SUM(F224:F225)</f>
        <v>0</v>
      </c>
      <c r="G223" s="3">
        <f>SUM(G224:G225)</f>
        <v>0</v>
      </c>
      <c r="H223" s="3">
        <f t="shared" si="2"/>
        <v>29260</v>
      </c>
    </row>
    <row r="224" spans="1:8" ht="12.75">
      <c r="A224" s="1"/>
      <c r="B224" s="1"/>
      <c r="C224" s="1" t="s">
        <v>14</v>
      </c>
      <c r="D224" s="2" t="s">
        <v>138</v>
      </c>
      <c r="E224" s="20">
        <f>kwiecień!H224</f>
        <v>25430</v>
      </c>
      <c r="F224" s="22"/>
      <c r="G224" s="22"/>
      <c r="H224" s="3">
        <f t="shared" si="2"/>
        <v>25430</v>
      </c>
    </row>
    <row r="225" spans="1:8" ht="12.75">
      <c r="A225" s="1"/>
      <c r="B225" s="1"/>
      <c r="C225" s="1" t="s">
        <v>47</v>
      </c>
      <c r="D225" s="2" t="s">
        <v>48</v>
      </c>
      <c r="E225" s="20">
        <f>kwiecień!H225</f>
        <v>3830</v>
      </c>
      <c r="F225" s="22"/>
      <c r="G225" s="22"/>
      <c r="H225" s="3">
        <f t="shared" si="2"/>
        <v>3830</v>
      </c>
    </row>
    <row r="226" spans="1:8" ht="12.75">
      <c r="A226" s="1"/>
      <c r="B226" s="1" t="s">
        <v>139</v>
      </c>
      <c r="C226" s="1"/>
      <c r="D226" s="2" t="s">
        <v>140</v>
      </c>
      <c r="E226" s="20">
        <f>kwiecień!H226</f>
        <v>127982</v>
      </c>
      <c r="F226" s="3">
        <f>SUM(F227:F232)</f>
        <v>0</v>
      </c>
      <c r="G226" s="3">
        <f>SUM(G227:G232)</f>
        <v>0</v>
      </c>
      <c r="H226" s="3">
        <f t="shared" si="2"/>
        <v>127982</v>
      </c>
    </row>
    <row r="227" spans="1:8" ht="25.5">
      <c r="A227" s="1"/>
      <c r="B227" s="1"/>
      <c r="C227" s="1" t="s">
        <v>59</v>
      </c>
      <c r="D227" s="2" t="s">
        <v>60</v>
      </c>
      <c r="E227" s="20">
        <f>kwiecień!H227</f>
        <v>60</v>
      </c>
      <c r="F227" s="22"/>
      <c r="G227" s="22"/>
      <c r="H227" s="3">
        <f aca="true" t="shared" si="3" ref="H227:H300">E227-F227+G227</f>
        <v>60</v>
      </c>
    </row>
    <row r="228" spans="1:8" ht="25.5">
      <c r="A228" s="1"/>
      <c r="B228" s="1"/>
      <c r="C228" s="1" t="s">
        <v>39</v>
      </c>
      <c r="D228" s="2" t="s">
        <v>40</v>
      </c>
      <c r="E228" s="20">
        <f>kwiecień!H228</f>
        <v>97000</v>
      </c>
      <c r="F228" s="22"/>
      <c r="G228" s="22"/>
      <c r="H228" s="3">
        <f t="shared" si="3"/>
        <v>97000</v>
      </c>
    </row>
    <row r="229" spans="1:8" ht="12.75">
      <c r="A229" s="1"/>
      <c r="B229" s="1"/>
      <c r="C229" s="1" t="s">
        <v>41</v>
      </c>
      <c r="D229" s="2" t="s">
        <v>42</v>
      </c>
      <c r="E229" s="20">
        <f>kwiecień!H229</f>
        <v>7222</v>
      </c>
      <c r="F229" s="22"/>
      <c r="G229" s="22"/>
      <c r="H229" s="3">
        <f t="shared" si="3"/>
        <v>7222</v>
      </c>
    </row>
    <row r="230" spans="1:8" ht="25.5">
      <c r="A230" s="1"/>
      <c r="B230" s="1"/>
      <c r="C230" s="1" t="s">
        <v>141</v>
      </c>
      <c r="D230" s="2" t="s">
        <v>44</v>
      </c>
      <c r="E230" s="20">
        <f>kwiecień!H230</f>
        <v>16100</v>
      </c>
      <c r="F230" s="22"/>
      <c r="G230" s="22"/>
      <c r="H230" s="3">
        <f t="shared" si="3"/>
        <v>16100</v>
      </c>
    </row>
    <row r="231" spans="1:8" ht="12.75">
      <c r="A231" s="1"/>
      <c r="B231" s="1"/>
      <c r="C231" s="1" t="s">
        <v>45</v>
      </c>
      <c r="D231" s="2" t="s">
        <v>46</v>
      </c>
      <c r="E231" s="20">
        <f>kwiecień!H231</f>
        <v>2600</v>
      </c>
      <c r="F231" s="22"/>
      <c r="G231" s="22"/>
      <c r="H231" s="3">
        <f t="shared" si="3"/>
        <v>2600</v>
      </c>
    </row>
    <row r="232" spans="1:8" ht="25.5">
      <c r="A232" s="1"/>
      <c r="B232" s="1"/>
      <c r="C232" s="1" t="s">
        <v>49</v>
      </c>
      <c r="D232" s="2" t="s">
        <v>50</v>
      </c>
      <c r="E232" s="20">
        <f>kwiecień!H232</f>
        <v>5000</v>
      </c>
      <c r="F232" s="22"/>
      <c r="G232" s="22"/>
      <c r="H232" s="3">
        <f t="shared" si="3"/>
        <v>5000</v>
      </c>
    </row>
    <row r="233" spans="1:8" ht="12.75">
      <c r="A233" s="1"/>
      <c r="B233" s="1" t="s">
        <v>142</v>
      </c>
      <c r="C233" s="1"/>
      <c r="D233" s="2" t="s">
        <v>11</v>
      </c>
      <c r="E233" s="20">
        <f>kwiecień!H233</f>
        <v>33377</v>
      </c>
      <c r="F233" s="3">
        <f>SUM(F234:F236)</f>
        <v>0</v>
      </c>
      <c r="G233" s="3">
        <f>SUM(G234:G236)</f>
        <v>0</v>
      </c>
      <c r="H233" s="3">
        <f t="shared" si="3"/>
        <v>33377</v>
      </c>
    </row>
    <row r="234" spans="1:8" ht="25.5">
      <c r="A234" s="1"/>
      <c r="B234" s="1"/>
      <c r="C234" s="1" t="s">
        <v>55</v>
      </c>
      <c r="D234" s="2" t="s">
        <v>143</v>
      </c>
      <c r="E234" s="20">
        <f>kwiecień!H234</f>
        <v>0</v>
      </c>
      <c r="F234" s="22"/>
      <c r="G234" s="22"/>
      <c r="H234" s="3">
        <f t="shared" si="3"/>
        <v>0</v>
      </c>
    </row>
    <row r="235" spans="1:8" ht="12.75">
      <c r="A235" s="1"/>
      <c r="B235" s="1"/>
      <c r="C235" s="1" t="s">
        <v>177</v>
      </c>
      <c r="D235" s="2" t="s">
        <v>178</v>
      </c>
      <c r="E235" s="20">
        <f>kwiecień!H235</f>
        <v>3000</v>
      </c>
      <c r="F235" s="22"/>
      <c r="G235" s="25"/>
      <c r="H235" s="3">
        <f t="shared" si="3"/>
        <v>3000</v>
      </c>
    </row>
    <row r="236" spans="1:8" ht="25.5">
      <c r="A236" s="1"/>
      <c r="B236" s="1"/>
      <c r="C236" s="1" t="s">
        <v>49</v>
      </c>
      <c r="D236" s="2" t="s">
        <v>50</v>
      </c>
      <c r="E236" s="20">
        <f>kwiecień!H236</f>
        <v>30377</v>
      </c>
      <c r="F236" s="22"/>
      <c r="G236" s="22"/>
      <c r="H236" s="3">
        <f t="shared" si="3"/>
        <v>30377</v>
      </c>
    </row>
    <row r="237" spans="1:8" ht="12.75">
      <c r="A237" s="4" t="s">
        <v>144</v>
      </c>
      <c r="B237" s="1"/>
      <c r="C237" s="1"/>
      <c r="D237" s="5" t="s">
        <v>145</v>
      </c>
      <c r="E237" s="20">
        <f>kwiecień!H237</f>
        <v>1064500</v>
      </c>
      <c r="F237" s="6">
        <f>SUM(F240)</f>
        <v>0</v>
      </c>
      <c r="G237" s="6">
        <f>SUM(G240)</f>
        <v>0</v>
      </c>
      <c r="H237" s="6">
        <f t="shared" si="3"/>
        <v>1064500</v>
      </c>
    </row>
    <row r="238" spans="1:8" ht="12.75">
      <c r="A238" s="4"/>
      <c r="B238" s="1" t="s">
        <v>217</v>
      </c>
      <c r="C238" s="1"/>
      <c r="D238" s="5" t="s">
        <v>218</v>
      </c>
      <c r="E238" s="20">
        <f>kwiecień!H238</f>
        <v>1034000</v>
      </c>
      <c r="F238" s="6">
        <f>F239</f>
        <v>0</v>
      </c>
      <c r="G238" s="6">
        <f>G239</f>
        <v>0</v>
      </c>
      <c r="H238" s="6">
        <f t="shared" si="3"/>
        <v>1034000</v>
      </c>
    </row>
    <row r="239" spans="1:8" ht="25.5">
      <c r="A239" s="4"/>
      <c r="B239" s="1"/>
      <c r="C239" s="1" t="s">
        <v>4</v>
      </c>
      <c r="D239" s="2" t="s">
        <v>5</v>
      </c>
      <c r="E239" s="20">
        <f>kwiecień!H239</f>
        <v>1034000</v>
      </c>
      <c r="F239" s="6"/>
      <c r="G239" s="6"/>
      <c r="H239" s="6">
        <f t="shared" si="3"/>
        <v>1034000</v>
      </c>
    </row>
    <row r="240" spans="1:8" ht="12.75">
      <c r="A240" s="1"/>
      <c r="B240" s="1" t="s">
        <v>146</v>
      </c>
      <c r="C240" s="1"/>
      <c r="D240" s="2" t="s">
        <v>147</v>
      </c>
      <c r="E240" s="20">
        <f>kwiecień!H240</f>
        <v>30500</v>
      </c>
      <c r="F240" s="3">
        <f>SUM(F241:F244)</f>
        <v>0</v>
      </c>
      <c r="G240" s="3">
        <f>SUM(G241:G245)</f>
        <v>0</v>
      </c>
      <c r="H240" s="3">
        <f t="shared" si="3"/>
        <v>30500</v>
      </c>
    </row>
    <row r="241" spans="1:8" ht="12.75">
      <c r="A241" s="1"/>
      <c r="B241" s="1"/>
      <c r="C241" s="1" t="s">
        <v>63</v>
      </c>
      <c r="D241" s="2" t="s">
        <v>64</v>
      </c>
      <c r="E241" s="20">
        <f>kwiecień!H241</f>
        <v>6600</v>
      </c>
      <c r="F241" s="22"/>
      <c r="G241" s="22"/>
      <c r="H241" s="3">
        <f t="shared" si="3"/>
        <v>6600</v>
      </c>
    </row>
    <row r="242" spans="1:8" ht="12.75">
      <c r="A242" s="1"/>
      <c r="B242" s="1"/>
      <c r="C242" s="1" t="s">
        <v>12</v>
      </c>
      <c r="D242" s="2" t="s">
        <v>65</v>
      </c>
      <c r="E242" s="20">
        <f>kwiecień!H242</f>
        <v>2500</v>
      </c>
      <c r="F242" s="22"/>
      <c r="G242" s="22"/>
      <c r="H242" s="3">
        <f t="shared" si="3"/>
        <v>2500</v>
      </c>
    </row>
    <row r="243" spans="1:8" ht="12.75">
      <c r="A243" s="1"/>
      <c r="B243" s="1"/>
      <c r="C243" s="1" t="s">
        <v>14</v>
      </c>
      <c r="D243" s="2" t="s">
        <v>15</v>
      </c>
      <c r="E243" s="20">
        <f>kwiecień!H243</f>
        <v>20900</v>
      </c>
      <c r="F243" s="22"/>
      <c r="G243" s="22"/>
      <c r="H243" s="3">
        <f t="shared" si="3"/>
        <v>20900</v>
      </c>
    </row>
    <row r="244" spans="1:8" ht="12.75">
      <c r="A244" s="1"/>
      <c r="B244" s="1"/>
      <c r="C244" s="1" t="s">
        <v>47</v>
      </c>
      <c r="D244" s="2" t="s">
        <v>48</v>
      </c>
      <c r="E244" s="20">
        <f>kwiecień!H244</f>
        <v>500</v>
      </c>
      <c r="F244" s="22"/>
      <c r="G244" s="22"/>
      <c r="H244" s="3">
        <f t="shared" si="3"/>
        <v>500</v>
      </c>
    </row>
    <row r="245" spans="1:8" ht="25.5">
      <c r="A245" s="1"/>
      <c r="B245" s="1"/>
      <c r="C245" s="1" t="s">
        <v>33</v>
      </c>
      <c r="D245" s="2" t="s">
        <v>34</v>
      </c>
      <c r="E245" s="20">
        <f>kwiecień!H245</f>
        <v>0</v>
      </c>
      <c r="F245" s="22"/>
      <c r="G245" s="25"/>
      <c r="H245" s="3">
        <f t="shared" si="3"/>
        <v>0</v>
      </c>
    </row>
    <row r="246" spans="1:8" ht="12.75">
      <c r="A246" s="4" t="s">
        <v>148</v>
      </c>
      <c r="B246" s="4"/>
      <c r="C246" s="4"/>
      <c r="D246" s="5" t="s">
        <v>149</v>
      </c>
      <c r="E246" s="20">
        <f>kwiecień!H246</f>
        <v>2782169</v>
      </c>
      <c r="F246" s="6">
        <f>F247+F265+F267+F269+F271+F275+F292</f>
        <v>0</v>
      </c>
      <c r="G246" s="6">
        <f>G247+G265+G267+G269+G271+G275+G292</f>
        <v>6486</v>
      </c>
      <c r="H246" s="6">
        <f t="shared" si="3"/>
        <v>2788655</v>
      </c>
    </row>
    <row r="247" spans="1:8" ht="51">
      <c r="A247" s="1"/>
      <c r="B247" s="1" t="s">
        <v>150</v>
      </c>
      <c r="C247" s="1"/>
      <c r="D247" s="2" t="s">
        <v>151</v>
      </c>
      <c r="E247" s="20">
        <f>kwiecień!H247</f>
        <v>1740000</v>
      </c>
      <c r="F247" s="3">
        <f>SUM(F248:F263)</f>
        <v>0</v>
      </c>
      <c r="G247" s="3">
        <f>SUM(G248:G264)</f>
        <v>0</v>
      </c>
      <c r="H247" s="3">
        <f t="shared" si="3"/>
        <v>1740000</v>
      </c>
    </row>
    <row r="248" spans="1:8" ht="12.75">
      <c r="A248" s="1"/>
      <c r="B248" s="1"/>
      <c r="C248" s="1" t="s">
        <v>152</v>
      </c>
      <c r="D248" s="2" t="s">
        <v>153</v>
      </c>
      <c r="E248" s="20">
        <f>kwiecień!H248</f>
        <v>1689500</v>
      </c>
      <c r="F248" s="25"/>
      <c r="G248" s="22"/>
      <c r="H248" s="3">
        <f t="shared" si="3"/>
        <v>1689500</v>
      </c>
    </row>
    <row r="249" spans="1:8" ht="25.5">
      <c r="A249" s="1"/>
      <c r="B249" s="1"/>
      <c r="C249" s="1" t="s">
        <v>39</v>
      </c>
      <c r="D249" s="2" t="s">
        <v>40</v>
      </c>
      <c r="E249" s="20">
        <f>kwiecień!H249</f>
        <v>30000</v>
      </c>
      <c r="F249" s="22"/>
      <c r="G249" s="22"/>
      <c r="H249" s="3">
        <f t="shared" si="3"/>
        <v>30000</v>
      </c>
    </row>
    <row r="250" spans="1:8" ht="12.75">
      <c r="A250" s="1"/>
      <c r="B250" s="1"/>
      <c r="C250" s="1" t="s">
        <v>41</v>
      </c>
      <c r="D250" s="2" t="s">
        <v>42</v>
      </c>
      <c r="E250" s="20">
        <f>kwiecień!H250</f>
        <v>2300</v>
      </c>
      <c r="F250" s="22"/>
      <c r="G250" s="22"/>
      <c r="H250" s="3">
        <f t="shared" si="3"/>
        <v>2300</v>
      </c>
    </row>
    <row r="251" spans="1:8" ht="25.5">
      <c r="A251" s="1"/>
      <c r="B251" s="1"/>
      <c r="C251" s="1" t="s">
        <v>43</v>
      </c>
      <c r="D251" s="2" t="s">
        <v>44</v>
      </c>
      <c r="E251" s="20">
        <f>kwiecień!H251</f>
        <v>8250</v>
      </c>
      <c r="F251" s="22"/>
      <c r="G251" s="22"/>
      <c r="H251" s="3">
        <f t="shared" si="3"/>
        <v>8250</v>
      </c>
    </row>
    <row r="252" spans="1:8" ht="12.75">
      <c r="A252" s="1"/>
      <c r="B252" s="1"/>
      <c r="C252" s="1" t="s">
        <v>45</v>
      </c>
      <c r="D252" s="2" t="s">
        <v>46</v>
      </c>
      <c r="E252" s="20">
        <f>kwiecień!H252</f>
        <v>815</v>
      </c>
      <c r="F252" s="22"/>
      <c r="G252" s="22"/>
      <c r="H252" s="3">
        <f t="shared" si="3"/>
        <v>815</v>
      </c>
    </row>
    <row r="253" spans="1:8" ht="12.75">
      <c r="A253" s="1"/>
      <c r="B253" s="1"/>
      <c r="C253" s="1" t="s">
        <v>63</v>
      </c>
      <c r="D253" s="2" t="s">
        <v>64</v>
      </c>
      <c r="E253" s="20">
        <f>kwiecień!H253</f>
        <v>515</v>
      </c>
      <c r="F253" s="22"/>
      <c r="G253" s="22"/>
      <c r="H253" s="3">
        <f t="shared" si="3"/>
        <v>515</v>
      </c>
    </row>
    <row r="254" spans="1:8" ht="12.75">
      <c r="A254" s="1"/>
      <c r="B254" s="1"/>
      <c r="C254" s="1" t="s">
        <v>12</v>
      </c>
      <c r="D254" s="2" t="s">
        <v>65</v>
      </c>
      <c r="E254" s="20">
        <f>kwiecień!H254</f>
        <v>2200</v>
      </c>
      <c r="F254" s="22"/>
      <c r="G254" s="25"/>
      <c r="H254" s="3">
        <f t="shared" si="3"/>
        <v>2200</v>
      </c>
    </row>
    <row r="255" spans="1:8" ht="12.75">
      <c r="A255" s="1"/>
      <c r="B255" s="1"/>
      <c r="C255" s="1" t="s">
        <v>68</v>
      </c>
      <c r="D255" s="2" t="s">
        <v>69</v>
      </c>
      <c r="E255" s="20">
        <f>kwiecień!H255</f>
        <v>120</v>
      </c>
      <c r="F255" s="22"/>
      <c r="G255" s="22"/>
      <c r="H255" s="3">
        <f t="shared" si="3"/>
        <v>120</v>
      </c>
    </row>
    <row r="256" spans="1:8" ht="12.75">
      <c r="A256" s="1"/>
      <c r="B256" s="1"/>
      <c r="C256" s="1" t="s">
        <v>14</v>
      </c>
      <c r="D256" s="2" t="s">
        <v>15</v>
      </c>
      <c r="E256" s="20">
        <f>kwiecień!H256</f>
        <v>1500</v>
      </c>
      <c r="F256" s="22"/>
      <c r="G256" s="22"/>
      <c r="H256" s="3">
        <f t="shared" si="3"/>
        <v>1500</v>
      </c>
    </row>
    <row r="257" spans="1:8" ht="38.25">
      <c r="A257" s="1"/>
      <c r="B257" s="1"/>
      <c r="C257" s="1" t="s">
        <v>72</v>
      </c>
      <c r="D257" s="2" t="s">
        <v>73</v>
      </c>
      <c r="E257" s="20">
        <f>kwiecień!H257</f>
        <v>100</v>
      </c>
      <c r="F257" s="22"/>
      <c r="G257" s="22"/>
      <c r="H257" s="3">
        <f t="shared" si="3"/>
        <v>100</v>
      </c>
    </row>
    <row r="258" spans="1:8" ht="38.25">
      <c r="A258" s="1"/>
      <c r="B258" s="1"/>
      <c r="C258" s="1" t="s">
        <v>74</v>
      </c>
      <c r="D258" s="2" t="s">
        <v>75</v>
      </c>
      <c r="E258" s="20">
        <f>kwiecień!H258</f>
        <v>1500</v>
      </c>
      <c r="F258" s="22"/>
      <c r="G258" s="22"/>
      <c r="H258" s="3">
        <f t="shared" si="3"/>
        <v>1500</v>
      </c>
    </row>
    <row r="259" spans="1:8" ht="12.75">
      <c r="A259" s="1"/>
      <c r="B259" s="1"/>
      <c r="C259" s="1" t="s">
        <v>47</v>
      </c>
      <c r="D259" s="2" t="s">
        <v>48</v>
      </c>
      <c r="E259" s="20">
        <f>kwiecień!H259</f>
        <v>300</v>
      </c>
      <c r="F259" s="22"/>
      <c r="G259" s="22"/>
      <c r="H259" s="3">
        <f t="shared" si="3"/>
        <v>300</v>
      </c>
    </row>
    <row r="260" spans="1:8" ht="25.5">
      <c r="A260" s="1"/>
      <c r="B260" s="1"/>
      <c r="C260" s="1" t="s">
        <v>49</v>
      </c>
      <c r="D260" s="2" t="s">
        <v>50</v>
      </c>
      <c r="E260" s="20">
        <f>kwiecień!H260</f>
        <v>1400</v>
      </c>
      <c r="F260" s="22"/>
      <c r="G260" s="22"/>
      <c r="H260" s="3">
        <f t="shared" si="3"/>
        <v>1400</v>
      </c>
    </row>
    <row r="261" spans="1:8" ht="38.25">
      <c r="A261" s="1"/>
      <c r="B261" s="1"/>
      <c r="C261" s="1" t="s">
        <v>51</v>
      </c>
      <c r="D261" s="2" t="s">
        <v>52</v>
      </c>
      <c r="E261" s="20">
        <f>kwiecień!H261</f>
        <v>400</v>
      </c>
      <c r="F261" s="22"/>
      <c r="G261" s="22"/>
      <c r="H261" s="3">
        <f t="shared" si="3"/>
        <v>400</v>
      </c>
    </row>
    <row r="262" spans="1:8" ht="38.25">
      <c r="A262" s="1"/>
      <c r="B262" s="1"/>
      <c r="C262" s="1" t="s">
        <v>82</v>
      </c>
      <c r="D262" s="2" t="s">
        <v>83</v>
      </c>
      <c r="E262" s="20">
        <f>kwiecień!H262</f>
        <v>300</v>
      </c>
      <c r="F262" s="22"/>
      <c r="G262" s="22"/>
      <c r="H262" s="3">
        <f t="shared" si="3"/>
        <v>300</v>
      </c>
    </row>
    <row r="263" spans="1:8" ht="25.5">
      <c r="A263" s="1"/>
      <c r="B263" s="1"/>
      <c r="C263" s="1" t="s">
        <v>84</v>
      </c>
      <c r="D263" s="2" t="s">
        <v>85</v>
      </c>
      <c r="E263" s="20">
        <f>kwiecień!H263</f>
        <v>800</v>
      </c>
      <c r="F263" s="22"/>
      <c r="G263" s="22"/>
      <c r="H263" s="3">
        <f t="shared" si="3"/>
        <v>800</v>
      </c>
    </row>
    <row r="264" spans="1:8" ht="25.5">
      <c r="A264" s="1"/>
      <c r="B264" s="1"/>
      <c r="C264" s="1" t="s">
        <v>86</v>
      </c>
      <c r="D264" s="2" t="s">
        <v>231</v>
      </c>
      <c r="E264" s="20">
        <f>kwiecień!H264</f>
        <v>0</v>
      </c>
      <c r="F264" s="22"/>
      <c r="G264" s="22"/>
      <c r="H264" s="3">
        <f t="shared" si="3"/>
        <v>0</v>
      </c>
    </row>
    <row r="265" spans="1:8" ht="63.75">
      <c r="A265" s="1"/>
      <c r="B265" s="1" t="s">
        <v>154</v>
      </c>
      <c r="C265" s="1"/>
      <c r="D265" s="2" t="s">
        <v>155</v>
      </c>
      <c r="E265" s="20">
        <f>kwiecień!H265</f>
        <v>7100</v>
      </c>
      <c r="F265" s="3">
        <f>SUM(F266)</f>
        <v>0</v>
      </c>
      <c r="G265" s="3">
        <f>SUM(G266)</f>
        <v>0</v>
      </c>
      <c r="H265" s="3">
        <f t="shared" si="3"/>
        <v>7100</v>
      </c>
    </row>
    <row r="266" spans="1:8" ht="25.5">
      <c r="A266" s="1"/>
      <c r="B266" s="1"/>
      <c r="C266" s="1" t="s">
        <v>156</v>
      </c>
      <c r="D266" s="2" t="s">
        <v>157</v>
      </c>
      <c r="E266" s="20">
        <f>kwiecień!H266</f>
        <v>7100</v>
      </c>
      <c r="F266" s="22"/>
      <c r="G266" s="22"/>
      <c r="H266" s="3">
        <f t="shared" si="3"/>
        <v>7100</v>
      </c>
    </row>
    <row r="267" spans="1:8" ht="38.25">
      <c r="A267" s="1"/>
      <c r="B267" s="1" t="s">
        <v>158</v>
      </c>
      <c r="C267" s="1"/>
      <c r="D267" s="2" t="s">
        <v>159</v>
      </c>
      <c r="E267" s="20">
        <f>kwiecień!H267</f>
        <v>189700</v>
      </c>
      <c r="F267" s="3">
        <f>SUM(F268)</f>
        <v>0</v>
      </c>
      <c r="G267" s="3">
        <f>SUM(G268)</f>
        <v>0</v>
      </c>
      <c r="H267" s="3">
        <f t="shared" si="3"/>
        <v>189700</v>
      </c>
    </row>
    <row r="268" spans="1:8" ht="12.75">
      <c r="A268" s="1"/>
      <c r="B268" s="1"/>
      <c r="C268" s="1" t="s">
        <v>152</v>
      </c>
      <c r="D268" s="2" t="s">
        <v>153</v>
      </c>
      <c r="E268" s="20">
        <f>kwiecień!H268</f>
        <v>189700</v>
      </c>
      <c r="F268" s="22"/>
      <c r="G268" s="25"/>
      <c r="H268" s="3">
        <f t="shared" si="3"/>
        <v>189700</v>
      </c>
    </row>
    <row r="269" spans="1:8" ht="12.75">
      <c r="A269" s="1"/>
      <c r="B269" s="1" t="s">
        <v>160</v>
      </c>
      <c r="C269" s="1"/>
      <c r="D269" s="2" t="s">
        <v>161</v>
      </c>
      <c r="E269" s="20">
        <f>kwiecień!H269</f>
        <v>70000</v>
      </c>
      <c r="F269" s="3">
        <f>SUM(F270)</f>
        <v>0</v>
      </c>
      <c r="G269" s="3">
        <f>SUM(G270)</f>
        <v>0</v>
      </c>
      <c r="H269" s="3">
        <f t="shared" si="3"/>
        <v>70000</v>
      </c>
    </row>
    <row r="270" spans="1:8" ht="12.75">
      <c r="A270" s="1"/>
      <c r="B270" s="1"/>
      <c r="C270" s="1" t="s">
        <v>152</v>
      </c>
      <c r="D270" s="2" t="s">
        <v>153</v>
      </c>
      <c r="E270" s="20">
        <f>kwiecień!H270</f>
        <v>70000</v>
      </c>
      <c r="F270" s="22"/>
      <c r="G270" s="22"/>
      <c r="H270" s="3">
        <f t="shared" si="3"/>
        <v>70000</v>
      </c>
    </row>
    <row r="271" spans="1:8" ht="25.5">
      <c r="A271" s="1"/>
      <c r="B271" s="1" t="s">
        <v>162</v>
      </c>
      <c r="C271" s="1"/>
      <c r="D271" s="2" t="s">
        <v>163</v>
      </c>
      <c r="E271" s="20">
        <f>kwiecień!H271</f>
        <v>18750</v>
      </c>
      <c r="F271" s="3">
        <f>SUM(F272:F274)</f>
        <v>0</v>
      </c>
      <c r="G271" s="3">
        <f>SUM(G272:G274)</f>
        <v>0</v>
      </c>
      <c r="H271" s="3">
        <f t="shared" si="3"/>
        <v>18750</v>
      </c>
    </row>
    <row r="272" spans="1:8" ht="25.5">
      <c r="A272" s="1"/>
      <c r="B272" s="1"/>
      <c r="C272" s="1" t="s">
        <v>43</v>
      </c>
      <c r="D272" s="2" t="s">
        <v>164</v>
      </c>
      <c r="E272" s="20">
        <f>kwiecień!H272</f>
        <v>2550</v>
      </c>
      <c r="F272" s="22"/>
      <c r="G272" s="22"/>
      <c r="H272" s="3">
        <f t="shared" si="3"/>
        <v>2550</v>
      </c>
    </row>
    <row r="273" spans="1:8" ht="12.75">
      <c r="A273" s="1"/>
      <c r="B273" s="1"/>
      <c r="C273" s="1" t="s">
        <v>45</v>
      </c>
      <c r="D273" s="2" t="s">
        <v>46</v>
      </c>
      <c r="E273" s="20">
        <f>kwiecień!H273</f>
        <v>0</v>
      </c>
      <c r="F273" s="22"/>
      <c r="G273" s="22">
        <v>0</v>
      </c>
      <c r="H273" s="3">
        <f t="shared" si="3"/>
        <v>0</v>
      </c>
    </row>
    <row r="274" spans="1:8" ht="12.75">
      <c r="A274" s="1"/>
      <c r="B274" s="1"/>
      <c r="C274" s="1" t="s">
        <v>63</v>
      </c>
      <c r="D274" s="2" t="s">
        <v>64</v>
      </c>
      <c r="E274" s="20">
        <f>kwiecień!H274</f>
        <v>16200</v>
      </c>
      <c r="F274" s="22"/>
      <c r="G274" s="25"/>
      <c r="H274" s="3">
        <f t="shared" si="3"/>
        <v>16200</v>
      </c>
    </row>
    <row r="275" spans="1:8" ht="12.75">
      <c r="A275" s="1"/>
      <c r="B275" s="1" t="s">
        <v>165</v>
      </c>
      <c r="C275" s="1"/>
      <c r="D275" s="2" t="s">
        <v>166</v>
      </c>
      <c r="E275" s="20">
        <f>kwiecień!H275</f>
        <v>305340</v>
      </c>
      <c r="F275" s="3">
        <f>SUM(F276:F291)</f>
        <v>0</v>
      </c>
      <c r="G275" s="3">
        <f>SUM(G276:G291)</f>
        <v>0</v>
      </c>
      <c r="H275" s="3">
        <f t="shared" si="3"/>
        <v>305340</v>
      </c>
    </row>
    <row r="276" spans="1:8" ht="25.5">
      <c r="A276" s="1"/>
      <c r="B276" s="1"/>
      <c r="C276" s="1" t="s">
        <v>39</v>
      </c>
      <c r="D276" s="2" t="s">
        <v>40</v>
      </c>
      <c r="E276" s="20">
        <f>kwiecień!H276</f>
        <v>219469</v>
      </c>
      <c r="F276" s="22"/>
      <c r="G276" s="25"/>
      <c r="H276" s="3">
        <f t="shared" si="3"/>
        <v>219469</v>
      </c>
    </row>
    <row r="277" spans="1:8" ht="12.75">
      <c r="A277" s="1"/>
      <c r="B277" s="1"/>
      <c r="C277" s="1" t="s">
        <v>41</v>
      </c>
      <c r="D277" s="2" t="s">
        <v>42</v>
      </c>
      <c r="E277" s="20">
        <f>kwiecień!H277</f>
        <v>17481</v>
      </c>
      <c r="F277" s="22"/>
      <c r="G277" s="22">
        <v>0</v>
      </c>
      <c r="H277" s="3">
        <f t="shared" si="3"/>
        <v>17481</v>
      </c>
    </row>
    <row r="278" spans="1:8" ht="25.5">
      <c r="A278" s="1"/>
      <c r="B278" s="1"/>
      <c r="C278" s="1" t="s">
        <v>43</v>
      </c>
      <c r="D278" s="2" t="s">
        <v>44</v>
      </c>
      <c r="E278" s="20">
        <f>kwiecień!H278</f>
        <v>36550</v>
      </c>
      <c r="F278" s="22"/>
      <c r="G278" s="22"/>
      <c r="H278" s="3">
        <f t="shared" si="3"/>
        <v>36550</v>
      </c>
    </row>
    <row r="279" spans="1:8" ht="12.75">
      <c r="A279" s="1"/>
      <c r="B279" s="1"/>
      <c r="C279" s="1" t="s">
        <v>45</v>
      </c>
      <c r="D279" s="2" t="s">
        <v>46</v>
      </c>
      <c r="E279" s="20">
        <f>kwiecień!H279</f>
        <v>5600</v>
      </c>
      <c r="F279" s="22"/>
      <c r="G279" s="22"/>
      <c r="H279" s="3">
        <f t="shared" si="3"/>
        <v>5600</v>
      </c>
    </row>
    <row r="280" spans="1:8" ht="12.75">
      <c r="A280" s="1"/>
      <c r="B280" s="1"/>
      <c r="C280" s="1" t="s">
        <v>63</v>
      </c>
      <c r="D280" s="2" t="s">
        <v>64</v>
      </c>
      <c r="E280" s="20">
        <f>kwiecień!H280</f>
        <v>500</v>
      </c>
      <c r="F280" s="22"/>
      <c r="G280" s="22"/>
      <c r="H280" s="3">
        <f t="shared" si="3"/>
        <v>500</v>
      </c>
    </row>
    <row r="281" spans="1:8" ht="12.75">
      <c r="A281" s="1"/>
      <c r="B281" s="1"/>
      <c r="C281" s="1" t="s">
        <v>12</v>
      </c>
      <c r="D281" s="2" t="s">
        <v>65</v>
      </c>
      <c r="E281" s="20">
        <f>kwiecień!H281</f>
        <v>2580</v>
      </c>
      <c r="F281" s="22"/>
      <c r="G281" s="22"/>
      <c r="H281" s="3">
        <f t="shared" si="3"/>
        <v>2580</v>
      </c>
    </row>
    <row r="282" spans="1:8" ht="25.5">
      <c r="A282" s="1"/>
      <c r="B282" s="1"/>
      <c r="C282" s="1" t="s">
        <v>66</v>
      </c>
      <c r="D282" s="2" t="s">
        <v>167</v>
      </c>
      <c r="E282" s="20">
        <f>kwiecień!H282</f>
        <v>500</v>
      </c>
      <c r="F282" s="22"/>
      <c r="G282" s="22"/>
      <c r="H282" s="3">
        <f t="shared" si="3"/>
        <v>500</v>
      </c>
    </row>
    <row r="283" spans="1:8" ht="12.75">
      <c r="A283" s="1"/>
      <c r="B283" s="1"/>
      <c r="C283" s="1" t="s">
        <v>68</v>
      </c>
      <c r="D283" s="2" t="s">
        <v>69</v>
      </c>
      <c r="E283" s="20">
        <f>kwiecień!H283</f>
        <v>160</v>
      </c>
      <c r="F283" s="22"/>
      <c r="G283" s="22"/>
      <c r="H283" s="3">
        <f t="shared" si="3"/>
        <v>160</v>
      </c>
    </row>
    <row r="284" spans="1:8" ht="12.75">
      <c r="A284" s="1"/>
      <c r="B284" s="1"/>
      <c r="C284" s="1" t="s">
        <v>14</v>
      </c>
      <c r="D284" s="2" t="s">
        <v>15</v>
      </c>
      <c r="E284" s="20">
        <f>kwiecień!H284</f>
        <v>9000</v>
      </c>
      <c r="F284" s="22"/>
      <c r="G284" s="22"/>
      <c r="H284" s="3">
        <f t="shared" si="3"/>
        <v>9000</v>
      </c>
    </row>
    <row r="285" spans="1:8" ht="38.25">
      <c r="A285" s="1"/>
      <c r="B285" s="1"/>
      <c r="C285" s="1" t="s">
        <v>72</v>
      </c>
      <c r="D285" s="2" t="s">
        <v>73</v>
      </c>
      <c r="E285" s="20">
        <f>kwiecień!H285</f>
        <v>100</v>
      </c>
      <c r="F285" s="22"/>
      <c r="G285" s="22"/>
      <c r="H285" s="3">
        <f t="shared" si="3"/>
        <v>100</v>
      </c>
    </row>
    <row r="286" spans="1:8" ht="38.25">
      <c r="A286" s="1"/>
      <c r="B286" s="1"/>
      <c r="C286" s="1" t="s">
        <v>74</v>
      </c>
      <c r="D286" s="2" t="s">
        <v>75</v>
      </c>
      <c r="E286" s="20">
        <f>kwiecień!H286</f>
        <v>2600</v>
      </c>
      <c r="F286" s="22"/>
      <c r="G286" s="22"/>
      <c r="H286" s="3">
        <f t="shared" si="3"/>
        <v>2600</v>
      </c>
    </row>
    <row r="287" spans="1:8" ht="12.75">
      <c r="A287" s="1"/>
      <c r="B287" s="1"/>
      <c r="C287" s="1" t="s">
        <v>47</v>
      </c>
      <c r="D287" s="2" t="s">
        <v>48</v>
      </c>
      <c r="E287" s="20">
        <f>kwiecień!H287</f>
        <v>3300</v>
      </c>
      <c r="F287" s="22"/>
      <c r="G287" s="22"/>
      <c r="H287" s="3">
        <f t="shared" si="3"/>
        <v>3300</v>
      </c>
    </row>
    <row r="288" spans="1:8" ht="25.5">
      <c r="A288" s="1"/>
      <c r="B288" s="1"/>
      <c r="C288" s="1" t="s">
        <v>49</v>
      </c>
      <c r="D288" s="2" t="s">
        <v>50</v>
      </c>
      <c r="E288" s="20">
        <f>kwiecień!H288</f>
        <v>6000</v>
      </c>
      <c r="F288" s="22"/>
      <c r="G288" s="22"/>
      <c r="H288" s="3">
        <f t="shared" si="3"/>
        <v>6000</v>
      </c>
    </row>
    <row r="289" spans="1:8" ht="38.25">
      <c r="A289" s="1"/>
      <c r="B289" s="1"/>
      <c r="C289" s="1" t="s">
        <v>51</v>
      </c>
      <c r="D289" s="2" t="s">
        <v>52</v>
      </c>
      <c r="E289" s="20">
        <f>kwiecień!H289</f>
        <v>800</v>
      </c>
      <c r="F289" s="22"/>
      <c r="G289" s="22"/>
      <c r="H289" s="3">
        <f t="shared" si="3"/>
        <v>800</v>
      </c>
    </row>
    <row r="290" spans="1:8" ht="38.25">
      <c r="A290" s="1"/>
      <c r="B290" s="1"/>
      <c r="C290" s="1" t="s">
        <v>82</v>
      </c>
      <c r="D290" s="2" t="s">
        <v>83</v>
      </c>
      <c r="E290" s="20">
        <f>kwiecień!H290</f>
        <v>300</v>
      </c>
      <c r="F290" s="22"/>
      <c r="G290" s="22"/>
      <c r="H290" s="3">
        <f t="shared" si="3"/>
        <v>300</v>
      </c>
    </row>
    <row r="291" spans="1:8" ht="25.5">
      <c r="A291" s="1"/>
      <c r="B291" s="1"/>
      <c r="C291" s="1" t="s">
        <v>84</v>
      </c>
      <c r="D291" s="2" t="s">
        <v>85</v>
      </c>
      <c r="E291" s="20">
        <f>kwiecień!H291</f>
        <v>400</v>
      </c>
      <c r="F291" s="22"/>
      <c r="G291" s="22"/>
      <c r="H291" s="3">
        <f t="shared" si="3"/>
        <v>400</v>
      </c>
    </row>
    <row r="292" spans="1:8" ht="12.75">
      <c r="A292" s="1"/>
      <c r="B292" s="1" t="s">
        <v>168</v>
      </c>
      <c r="C292" s="1"/>
      <c r="D292" s="2" t="s">
        <v>11</v>
      </c>
      <c r="E292" s="20">
        <f>kwiecień!H292</f>
        <v>451279</v>
      </c>
      <c r="F292" s="3">
        <f>SUM(F293:F302)</f>
        <v>0</v>
      </c>
      <c r="G292" s="3">
        <f>SUM(G293:G302)</f>
        <v>6486</v>
      </c>
      <c r="H292" s="3">
        <f t="shared" si="3"/>
        <v>457765</v>
      </c>
    </row>
    <row r="293" spans="1:8" ht="12.75">
      <c r="A293" s="1"/>
      <c r="B293" s="1"/>
      <c r="C293" s="1" t="s">
        <v>152</v>
      </c>
      <c r="D293" s="2" t="s">
        <v>153</v>
      </c>
      <c r="E293" s="20">
        <f>kwiecień!H293</f>
        <v>82000</v>
      </c>
      <c r="F293" s="22"/>
      <c r="G293" s="25"/>
      <c r="H293" s="3">
        <f t="shared" si="3"/>
        <v>82000</v>
      </c>
    </row>
    <row r="294" spans="1:8" ht="25.5">
      <c r="A294" s="1"/>
      <c r="B294" s="1"/>
      <c r="C294" s="1" t="s">
        <v>225</v>
      </c>
      <c r="D294" s="2" t="s">
        <v>202</v>
      </c>
      <c r="E294" s="20">
        <f>kwiecień!H294</f>
        <v>69829</v>
      </c>
      <c r="F294" s="22"/>
      <c r="G294" s="25"/>
      <c r="H294" s="3">
        <f t="shared" si="3"/>
        <v>69829</v>
      </c>
    </row>
    <row r="295" spans="1:8" ht="25.5">
      <c r="A295" s="1"/>
      <c r="B295" s="1"/>
      <c r="C295" s="1" t="s">
        <v>226</v>
      </c>
      <c r="D295" s="2" t="s">
        <v>44</v>
      </c>
      <c r="E295" s="20">
        <f>kwiecień!H295</f>
        <v>3732</v>
      </c>
      <c r="F295" s="22"/>
      <c r="G295" s="25"/>
      <c r="H295" s="3">
        <f t="shared" si="3"/>
        <v>3732</v>
      </c>
    </row>
    <row r="296" spans="1:8" ht="12.75">
      <c r="A296" s="1"/>
      <c r="B296" s="1"/>
      <c r="C296" s="1" t="s">
        <v>227</v>
      </c>
      <c r="D296" s="2" t="s">
        <v>46</v>
      </c>
      <c r="E296" s="20">
        <f>kwiecień!H296</f>
        <v>582</v>
      </c>
      <c r="F296" s="22"/>
      <c r="G296" s="25"/>
      <c r="H296" s="3">
        <f t="shared" si="3"/>
        <v>582</v>
      </c>
    </row>
    <row r="297" spans="1:8" ht="12.75">
      <c r="A297" s="1"/>
      <c r="B297" s="1"/>
      <c r="C297" s="1" t="s">
        <v>228</v>
      </c>
      <c r="D297" s="2" t="s">
        <v>65</v>
      </c>
      <c r="E297" s="20">
        <f>kwiecień!H297</f>
        <v>44738</v>
      </c>
      <c r="F297" s="22"/>
      <c r="G297" s="25"/>
      <c r="H297" s="3">
        <f t="shared" si="3"/>
        <v>44738</v>
      </c>
    </row>
    <row r="298" spans="1:8" ht="12.75">
      <c r="A298" s="1"/>
      <c r="B298" s="1"/>
      <c r="C298" s="1" t="s">
        <v>12</v>
      </c>
      <c r="D298" s="2" t="s">
        <v>65</v>
      </c>
      <c r="E298" s="20">
        <f>kwiecień!H298</f>
        <v>0</v>
      </c>
      <c r="F298" s="22"/>
      <c r="G298" s="25"/>
      <c r="H298" s="3">
        <f t="shared" si="3"/>
        <v>0</v>
      </c>
    </row>
    <row r="299" spans="1:8" ht="12.75">
      <c r="A299" s="1"/>
      <c r="B299" s="1"/>
      <c r="C299" s="1" t="s">
        <v>229</v>
      </c>
      <c r="D299" s="2" t="s">
        <v>64</v>
      </c>
      <c r="E299" s="20">
        <f>kwiecień!H299</f>
        <v>23698</v>
      </c>
      <c r="F299" s="22"/>
      <c r="G299" s="25"/>
      <c r="H299" s="3">
        <f t="shared" si="3"/>
        <v>23698</v>
      </c>
    </row>
    <row r="300" spans="1:8" ht="12.75">
      <c r="A300" s="1"/>
      <c r="B300" s="1"/>
      <c r="C300" s="1" t="s">
        <v>14</v>
      </c>
      <c r="D300" s="2" t="s">
        <v>15</v>
      </c>
      <c r="E300" s="20">
        <f>kwiecień!H300</f>
        <v>3500</v>
      </c>
      <c r="F300" s="22"/>
      <c r="G300" s="22"/>
      <c r="H300" s="3">
        <f t="shared" si="3"/>
        <v>3500</v>
      </c>
    </row>
    <row r="301" spans="1:8" ht="12.75">
      <c r="A301" s="1"/>
      <c r="B301" s="1"/>
      <c r="C301" s="1" t="s">
        <v>219</v>
      </c>
      <c r="D301" s="2" t="s">
        <v>15</v>
      </c>
      <c r="E301" s="20">
        <f>kwiecień!H301</f>
        <v>28000</v>
      </c>
      <c r="F301" s="3"/>
      <c r="G301" s="3">
        <v>6486</v>
      </c>
      <c r="H301" s="3">
        <f>E301-F301+G301</f>
        <v>34486</v>
      </c>
    </row>
    <row r="302" spans="1:8" ht="38.25">
      <c r="A302" s="1"/>
      <c r="B302" s="1"/>
      <c r="C302" s="1" t="s">
        <v>169</v>
      </c>
      <c r="D302" s="2" t="s">
        <v>170</v>
      </c>
      <c r="E302" s="20">
        <f>kwiecień!H302</f>
        <v>195200</v>
      </c>
      <c r="F302" s="25"/>
      <c r="G302" s="22"/>
      <c r="H302" s="3">
        <f aca="true" t="shared" si="4" ref="H302:H347">E302-F302+G302</f>
        <v>195200</v>
      </c>
    </row>
    <row r="303" spans="1:8" ht="25.5">
      <c r="A303" s="4" t="s">
        <v>171</v>
      </c>
      <c r="B303" s="4"/>
      <c r="C303" s="4"/>
      <c r="D303" s="5" t="s">
        <v>172</v>
      </c>
      <c r="E303" s="20">
        <f>kwiecień!H303</f>
        <v>238804</v>
      </c>
      <c r="F303" s="6">
        <f>F304+F311+F314</f>
        <v>0</v>
      </c>
      <c r="G303" s="6">
        <f>G304+G311+G314</f>
        <v>0</v>
      </c>
      <c r="H303" s="6">
        <f t="shared" si="4"/>
        <v>238804</v>
      </c>
    </row>
    <row r="304" spans="1:8" ht="12.75">
      <c r="A304" s="4"/>
      <c r="B304" s="1" t="s">
        <v>173</v>
      </c>
      <c r="C304" s="4"/>
      <c r="D304" s="2" t="s">
        <v>174</v>
      </c>
      <c r="E304" s="20">
        <f>kwiecień!H304</f>
        <v>165345</v>
      </c>
      <c r="F304" s="3">
        <f>SUM(F305:F310)</f>
        <v>0</v>
      </c>
      <c r="G304" s="3">
        <f>SUM(G305:G310)</f>
        <v>0</v>
      </c>
      <c r="H304" s="3">
        <f t="shared" si="4"/>
        <v>165345</v>
      </c>
    </row>
    <row r="305" spans="1:8" ht="25.5">
      <c r="A305" s="4"/>
      <c r="B305" s="4"/>
      <c r="C305" s="1" t="s">
        <v>59</v>
      </c>
      <c r="D305" s="2" t="s">
        <v>60</v>
      </c>
      <c r="E305" s="20">
        <f>kwiecień!H305</f>
        <v>12500</v>
      </c>
      <c r="F305" s="22"/>
      <c r="G305" s="22"/>
      <c r="H305" s="3">
        <f t="shared" si="4"/>
        <v>12500</v>
      </c>
    </row>
    <row r="306" spans="1:8" ht="25.5">
      <c r="A306" s="4"/>
      <c r="B306" s="4"/>
      <c r="C306" s="1" t="s">
        <v>39</v>
      </c>
      <c r="D306" s="2" t="s">
        <v>40</v>
      </c>
      <c r="E306" s="20">
        <f>kwiecień!H306</f>
        <v>113000</v>
      </c>
      <c r="F306" s="22"/>
      <c r="G306" s="22"/>
      <c r="H306" s="3">
        <f t="shared" si="4"/>
        <v>113000</v>
      </c>
    </row>
    <row r="307" spans="1:8" ht="12.75">
      <c r="A307" s="1"/>
      <c r="B307" s="1"/>
      <c r="C307" s="1" t="s">
        <v>41</v>
      </c>
      <c r="D307" s="2" t="s">
        <v>42</v>
      </c>
      <c r="E307" s="20">
        <f>kwiecień!H307</f>
        <v>8907</v>
      </c>
      <c r="F307" s="22"/>
      <c r="G307" s="22"/>
      <c r="H307" s="3">
        <f t="shared" si="4"/>
        <v>8907</v>
      </c>
    </row>
    <row r="308" spans="1:8" ht="25.5">
      <c r="A308" s="1"/>
      <c r="B308" s="1"/>
      <c r="C308" s="1" t="s">
        <v>141</v>
      </c>
      <c r="D308" s="2" t="s">
        <v>44</v>
      </c>
      <c r="E308" s="20">
        <f>kwiecień!H308</f>
        <v>20351</v>
      </c>
      <c r="F308" s="22"/>
      <c r="G308" s="22"/>
      <c r="H308" s="3">
        <f t="shared" si="4"/>
        <v>20351</v>
      </c>
    </row>
    <row r="309" spans="1:8" ht="12.75">
      <c r="A309" s="1"/>
      <c r="B309" s="1"/>
      <c r="C309" s="1" t="s">
        <v>45</v>
      </c>
      <c r="D309" s="2" t="s">
        <v>46</v>
      </c>
      <c r="E309" s="20">
        <f>kwiecień!H309</f>
        <v>3400</v>
      </c>
      <c r="F309" s="22"/>
      <c r="G309" s="22"/>
      <c r="H309" s="3">
        <f t="shared" si="4"/>
        <v>3400</v>
      </c>
    </row>
    <row r="310" spans="1:8" ht="25.5">
      <c r="A310" s="1"/>
      <c r="B310" s="1"/>
      <c r="C310" s="1" t="s">
        <v>49</v>
      </c>
      <c r="D310" s="2" t="s">
        <v>50</v>
      </c>
      <c r="E310" s="20">
        <f>kwiecień!H310</f>
        <v>7187</v>
      </c>
      <c r="F310" s="22"/>
      <c r="G310" s="22"/>
      <c r="H310" s="3">
        <f t="shared" si="4"/>
        <v>7187</v>
      </c>
    </row>
    <row r="311" spans="1:8" ht="12.75">
      <c r="A311" s="1"/>
      <c r="B311" s="1" t="s">
        <v>175</v>
      </c>
      <c r="C311" s="1"/>
      <c r="D311" s="2" t="s">
        <v>176</v>
      </c>
      <c r="E311" s="20">
        <f>kwiecień!H311</f>
        <v>72304</v>
      </c>
      <c r="F311" s="3">
        <f>SUM(F312:F313)</f>
        <v>0</v>
      </c>
      <c r="G311" s="3">
        <f>SUM(G312:G313)</f>
        <v>0</v>
      </c>
      <c r="H311" s="3">
        <f t="shared" si="4"/>
        <v>72304</v>
      </c>
    </row>
    <row r="312" spans="1:8" ht="12.75">
      <c r="A312" s="1"/>
      <c r="B312" s="1"/>
      <c r="C312" s="1" t="s">
        <v>177</v>
      </c>
      <c r="D312" s="2" t="s">
        <v>178</v>
      </c>
      <c r="E312" s="20">
        <f>kwiecień!H312</f>
        <v>72304</v>
      </c>
      <c r="F312" s="25"/>
      <c r="G312" s="25"/>
      <c r="H312" s="3">
        <f t="shared" si="4"/>
        <v>72304</v>
      </c>
    </row>
    <row r="313" spans="1:8" ht="12.75">
      <c r="A313" s="1"/>
      <c r="B313" s="1"/>
      <c r="C313" s="1" t="s">
        <v>179</v>
      </c>
      <c r="D313" s="2" t="s">
        <v>180</v>
      </c>
      <c r="E313" s="20">
        <f>kwiecień!H313</f>
        <v>0</v>
      </c>
      <c r="F313" s="22"/>
      <c r="G313" s="22"/>
      <c r="H313" s="3">
        <f t="shared" si="4"/>
        <v>0</v>
      </c>
    </row>
    <row r="314" spans="1:8" ht="25.5">
      <c r="A314" s="1"/>
      <c r="B314" s="1" t="s">
        <v>181</v>
      </c>
      <c r="C314" s="1"/>
      <c r="D314" s="2" t="s">
        <v>137</v>
      </c>
      <c r="E314" s="20">
        <f>kwiecień!H314</f>
        <v>1155</v>
      </c>
      <c r="F314" s="3">
        <f>SUM(F315:F316)</f>
        <v>0</v>
      </c>
      <c r="G314" s="3">
        <f>SUM(G315:G316)</f>
        <v>0</v>
      </c>
      <c r="H314" s="3">
        <f t="shared" si="4"/>
        <v>1155</v>
      </c>
    </row>
    <row r="315" spans="1:8" ht="12.75">
      <c r="A315" s="1"/>
      <c r="B315" s="1"/>
      <c r="C315" s="1" t="s">
        <v>14</v>
      </c>
      <c r="D315" s="2" t="s">
        <v>15</v>
      </c>
      <c r="E315" s="20">
        <f>kwiecień!H315</f>
        <v>1155</v>
      </c>
      <c r="F315" s="22"/>
      <c r="G315" s="22"/>
      <c r="H315" s="3">
        <f t="shared" si="4"/>
        <v>1155</v>
      </c>
    </row>
    <row r="316" spans="1:8" ht="12.75">
      <c r="A316" s="1"/>
      <c r="B316" s="1"/>
      <c r="C316" s="1" t="s">
        <v>47</v>
      </c>
      <c r="D316" s="2" t="s">
        <v>48</v>
      </c>
      <c r="E316" s="20">
        <f>kwiecień!H316</f>
        <v>0</v>
      </c>
      <c r="F316" s="22"/>
      <c r="G316" s="22"/>
      <c r="H316" s="3">
        <f t="shared" si="4"/>
        <v>0</v>
      </c>
    </row>
    <row r="317" spans="1:8" ht="25.5">
      <c r="A317" s="4" t="s">
        <v>182</v>
      </c>
      <c r="B317" s="4"/>
      <c r="C317" s="4"/>
      <c r="D317" s="5" t="s">
        <v>183</v>
      </c>
      <c r="E317" s="20">
        <f>kwiecień!H317</f>
        <v>353301</v>
      </c>
      <c r="F317" s="6">
        <f>F318+F320+F322+F326+F328</f>
        <v>0</v>
      </c>
      <c r="G317" s="6">
        <f>G318+G320+G322+G326+G328</f>
        <v>0</v>
      </c>
      <c r="H317" s="6">
        <f t="shared" si="4"/>
        <v>353301</v>
      </c>
    </row>
    <row r="318" spans="1:8" ht="12.75">
      <c r="A318" s="1"/>
      <c r="B318" s="1" t="s">
        <v>184</v>
      </c>
      <c r="C318" s="1"/>
      <c r="D318" s="2" t="s">
        <v>185</v>
      </c>
      <c r="E318" s="20">
        <f>kwiecień!H318</f>
        <v>34000</v>
      </c>
      <c r="F318" s="3">
        <f>SUM(F319)</f>
        <v>0</v>
      </c>
      <c r="G318" s="3">
        <f>SUM(G319)</f>
        <v>0</v>
      </c>
      <c r="H318" s="3">
        <f t="shared" si="4"/>
        <v>34000</v>
      </c>
    </row>
    <row r="319" spans="1:8" ht="12.75">
      <c r="A319" s="1"/>
      <c r="B319" s="1"/>
      <c r="C319" s="1" t="s">
        <v>14</v>
      </c>
      <c r="D319" s="2" t="s">
        <v>15</v>
      </c>
      <c r="E319" s="20">
        <f>kwiecień!H319</f>
        <v>34000</v>
      </c>
      <c r="F319" s="22"/>
      <c r="G319" s="22"/>
      <c r="H319" s="3">
        <f t="shared" si="4"/>
        <v>34000</v>
      </c>
    </row>
    <row r="320" spans="1:8" ht="25.5">
      <c r="A320" s="1"/>
      <c r="B320" s="1" t="s">
        <v>186</v>
      </c>
      <c r="C320" s="1"/>
      <c r="D320" s="2" t="s">
        <v>187</v>
      </c>
      <c r="E320" s="20">
        <f>kwiecień!H320</f>
        <v>22000</v>
      </c>
      <c r="F320" s="3">
        <f>SUM(F321)</f>
        <v>0</v>
      </c>
      <c r="G320" s="3">
        <f>SUM(G321)</f>
        <v>0</v>
      </c>
      <c r="H320" s="3">
        <f t="shared" si="4"/>
        <v>22000</v>
      </c>
    </row>
    <row r="321" spans="1:8" ht="12.75">
      <c r="A321" s="1"/>
      <c r="B321" s="1"/>
      <c r="C321" s="1" t="s">
        <v>14</v>
      </c>
      <c r="D321" s="2" t="s">
        <v>15</v>
      </c>
      <c r="E321" s="20">
        <f>kwiecień!H321</f>
        <v>22000</v>
      </c>
      <c r="F321" s="22"/>
      <c r="G321" s="22"/>
      <c r="H321" s="3">
        <f t="shared" si="4"/>
        <v>22000</v>
      </c>
    </row>
    <row r="322" spans="1:8" ht="12.75">
      <c r="A322" s="1"/>
      <c r="B322" s="1" t="s">
        <v>188</v>
      </c>
      <c r="C322" s="1"/>
      <c r="D322" s="2" t="s">
        <v>189</v>
      </c>
      <c r="E322" s="20">
        <f>kwiecień!H322</f>
        <v>200000</v>
      </c>
      <c r="F322" s="3">
        <f>SUM(F323:F325)</f>
        <v>0</v>
      </c>
      <c r="G322" s="3">
        <f>SUM(G323:G325)</f>
        <v>0</v>
      </c>
      <c r="H322" s="3">
        <f t="shared" si="4"/>
        <v>200000</v>
      </c>
    </row>
    <row r="323" spans="1:8" ht="12.75">
      <c r="A323" s="1"/>
      <c r="B323" s="1"/>
      <c r="C323" s="1" t="s">
        <v>12</v>
      </c>
      <c r="D323" s="2" t="s">
        <v>65</v>
      </c>
      <c r="E323" s="20">
        <f>kwiecień!H323</f>
        <v>0</v>
      </c>
      <c r="F323" s="22"/>
      <c r="G323" s="22"/>
      <c r="H323" s="3">
        <f t="shared" si="4"/>
        <v>0</v>
      </c>
    </row>
    <row r="324" spans="1:8" ht="12.75">
      <c r="A324" s="1"/>
      <c r="B324" s="1"/>
      <c r="C324" s="1" t="s">
        <v>31</v>
      </c>
      <c r="D324" s="2" t="s">
        <v>32</v>
      </c>
      <c r="E324" s="20">
        <f>kwiecień!H324</f>
        <v>150000</v>
      </c>
      <c r="F324" s="22"/>
      <c r="G324" s="22"/>
      <c r="H324" s="3">
        <f t="shared" si="4"/>
        <v>150000</v>
      </c>
    </row>
    <row r="325" spans="1:8" ht="12.75">
      <c r="A325" s="1"/>
      <c r="B325" s="1"/>
      <c r="C325" s="1" t="s">
        <v>14</v>
      </c>
      <c r="D325" s="2" t="s">
        <v>15</v>
      </c>
      <c r="E325" s="20">
        <f>kwiecień!H325</f>
        <v>50000</v>
      </c>
      <c r="F325" s="22"/>
      <c r="G325" s="22"/>
      <c r="H325" s="3">
        <f t="shared" si="4"/>
        <v>50000</v>
      </c>
    </row>
    <row r="326" spans="1:8" ht="12.75">
      <c r="A326" s="1"/>
      <c r="B326" s="1" t="s">
        <v>190</v>
      </c>
      <c r="C326" s="1"/>
      <c r="D326" s="2" t="s">
        <v>191</v>
      </c>
      <c r="E326" s="20">
        <f>kwiecień!H326</f>
        <v>70301</v>
      </c>
      <c r="F326" s="3">
        <f>SUM(F327)</f>
        <v>0</v>
      </c>
      <c r="G326" s="3">
        <f>SUM(G327)</f>
        <v>0</v>
      </c>
      <c r="H326" s="3">
        <f t="shared" si="4"/>
        <v>70301</v>
      </c>
    </row>
    <row r="327" spans="1:8" ht="25.5">
      <c r="A327" s="1"/>
      <c r="B327" s="1"/>
      <c r="C327" s="1" t="s">
        <v>192</v>
      </c>
      <c r="D327" s="2" t="s">
        <v>193</v>
      </c>
      <c r="E327" s="20">
        <f>kwiecień!H327</f>
        <v>70301</v>
      </c>
      <c r="F327" s="22"/>
      <c r="G327" s="22"/>
      <c r="H327" s="3">
        <f t="shared" si="4"/>
        <v>70301</v>
      </c>
    </row>
    <row r="328" spans="1:8" ht="12.75">
      <c r="A328" s="1"/>
      <c r="B328" s="1" t="s">
        <v>194</v>
      </c>
      <c r="C328" s="1"/>
      <c r="D328" s="2" t="s">
        <v>11</v>
      </c>
      <c r="E328" s="20">
        <f>kwiecień!H328</f>
        <v>27000</v>
      </c>
      <c r="F328" s="3">
        <f>SUM(F329:F331)</f>
        <v>0</v>
      </c>
      <c r="G328" s="3">
        <f>SUM(G329:G331)</f>
        <v>0</v>
      </c>
      <c r="H328" s="3">
        <f t="shared" si="4"/>
        <v>27000</v>
      </c>
    </row>
    <row r="329" spans="1:8" ht="12.75">
      <c r="A329" s="1"/>
      <c r="B329" s="1"/>
      <c r="C329" s="1" t="s">
        <v>12</v>
      </c>
      <c r="D329" s="2" t="s">
        <v>65</v>
      </c>
      <c r="E329" s="20">
        <f>kwiecień!H329</f>
        <v>2000</v>
      </c>
      <c r="F329" s="22"/>
      <c r="G329" s="22"/>
      <c r="H329" s="3">
        <f t="shared" si="4"/>
        <v>2000</v>
      </c>
    </row>
    <row r="330" spans="1:8" ht="12.75">
      <c r="A330" s="1"/>
      <c r="B330" s="1"/>
      <c r="C330" s="1" t="s">
        <v>14</v>
      </c>
      <c r="D330" s="2" t="s">
        <v>15</v>
      </c>
      <c r="E330" s="20">
        <f>kwiecień!H330</f>
        <v>0</v>
      </c>
      <c r="F330" s="22"/>
      <c r="G330" s="22"/>
      <c r="H330" s="3">
        <f t="shared" si="4"/>
        <v>0</v>
      </c>
    </row>
    <row r="331" spans="1:8" ht="12.75">
      <c r="A331" s="1"/>
      <c r="B331" s="1"/>
      <c r="C331" s="1" t="s">
        <v>195</v>
      </c>
      <c r="D331" s="2" t="s">
        <v>196</v>
      </c>
      <c r="E331" s="20">
        <f>kwiecień!H331</f>
        <v>25000</v>
      </c>
      <c r="F331" s="22"/>
      <c r="G331" s="22"/>
      <c r="H331" s="3">
        <f t="shared" si="4"/>
        <v>25000</v>
      </c>
    </row>
    <row r="332" spans="1:8" ht="25.5">
      <c r="A332" s="4" t="s">
        <v>197</v>
      </c>
      <c r="B332" s="4"/>
      <c r="C332" s="4"/>
      <c r="D332" s="5" t="s">
        <v>198</v>
      </c>
      <c r="E332" s="20">
        <f>kwiecień!H332</f>
        <v>303505</v>
      </c>
      <c r="F332" s="6">
        <f>F333+F338</f>
        <v>0</v>
      </c>
      <c r="G332" s="6">
        <f>G333+G338</f>
        <v>0</v>
      </c>
      <c r="H332" s="6">
        <f t="shared" si="4"/>
        <v>303505</v>
      </c>
    </row>
    <row r="333" spans="1:8" ht="25.5">
      <c r="A333" s="1"/>
      <c r="B333" s="1" t="s">
        <v>199</v>
      </c>
      <c r="C333" s="1"/>
      <c r="D333" s="2" t="s">
        <v>200</v>
      </c>
      <c r="E333" s="20">
        <f>kwiecień!H333</f>
        <v>187905</v>
      </c>
      <c r="F333" s="3">
        <f>SUM(F334:F336)</f>
        <v>0</v>
      </c>
      <c r="G333" s="3">
        <f>SUM(G334:G337)</f>
        <v>0</v>
      </c>
      <c r="H333" s="3">
        <f t="shared" si="4"/>
        <v>187905</v>
      </c>
    </row>
    <row r="334" spans="1:8" ht="25.5">
      <c r="A334" s="1"/>
      <c r="B334" s="1"/>
      <c r="C334" s="1" t="s">
        <v>201</v>
      </c>
      <c r="D334" s="2" t="s">
        <v>202</v>
      </c>
      <c r="E334" s="20">
        <f>kwiecień!H334</f>
        <v>185805</v>
      </c>
      <c r="F334" s="22"/>
      <c r="G334" s="22"/>
      <c r="H334" s="3">
        <f t="shared" si="4"/>
        <v>185805</v>
      </c>
    </row>
    <row r="335" spans="1:8" ht="12.75">
      <c r="A335" s="7"/>
      <c r="B335" s="7"/>
      <c r="C335" s="7" t="s">
        <v>12</v>
      </c>
      <c r="D335" s="9" t="s">
        <v>65</v>
      </c>
      <c r="E335" s="20">
        <f>kwiecień!H335</f>
        <v>0</v>
      </c>
      <c r="F335" s="25"/>
      <c r="G335" s="25"/>
      <c r="H335" s="3">
        <f t="shared" si="4"/>
        <v>0</v>
      </c>
    </row>
    <row r="336" spans="1:8" ht="12.75">
      <c r="A336" s="7"/>
      <c r="B336" s="7"/>
      <c r="C336" s="7" t="s">
        <v>31</v>
      </c>
      <c r="D336" s="9" t="s">
        <v>32</v>
      </c>
      <c r="E336" s="20">
        <f>kwiecień!H336</f>
        <v>2100</v>
      </c>
      <c r="F336" s="25"/>
      <c r="G336" s="25"/>
      <c r="H336" s="3">
        <f t="shared" si="4"/>
        <v>2100</v>
      </c>
    </row>
    <row r="337" spans="1:8" ht="12.75">
      <c r="A337" s="7"/>
      <c r="B337" s="7"/>
      <c r="C337" s="7" t="s">
        <v>14</v>
      </c>
      <c r="D337" s="9" t="s">
        <v>15</v>
      </c>
      <c r="E337" s="20">
        <f>kwiecień!H337</f>
        <v>0</v>
      </c>
      <c r="F337" s="38"/>
      <c r="G337" s="38"/>
      <c r="H337" s="3">
        <f t="shared" si="4"/>
        <v>0</v>
      </c>
    </row>
    <row r="338" spans="1:8" ht="12.75">
      <c r="A338" s="7"/>
      <c r="B338" s="7" t="s">
        <v>203</v>
      </c>
      <c r="C338" s="7"/>
      <c r="D338" s="9" t="s">
        <v>230</v>
      </c>
      <c r="E338" s="20">
        <f>kwiecień!H338</f>
        <v>115600</v>
      </c>
      <c r="F338" s="8">
        <f>SUM(F339:F340)</f>
        <v>0</v>
      </c>
      <c r="G338" s="8">
        <f>SUM(G339:G340)</f>
        <v>0</v>
      </c>
      <c r="H338" s="3">
        <f t="shared" si="4"/>
        <v>115600</v>
      </c>
    </row>
    <row r="339" spans="1:8" ht="25.5">
      <c r="A339" s="7"/>
      <c r="B339" s="7"/>
      <c r="C339" s="7" t="s">
        <v>201</v>
      </c>
      <c r="D339" s="9" t="s">
        <v>202</v>
      </c>
      <c r="E339" s="20">
        <f>kwiecień!H339</f>
        <v>115600</v>
      </c>
      <c r="F339" s="22"/>
      <c r="G339" s="22"/>
      <c r="H339" s="3">
        <f t="shared" si="4"/>
        <v>115600</v>
      </c>
    </row>
    <row r="340" spans="1:8" ht="12.75">
      <c r="A340" s="7"/>
      <c r="B340" s="7"/>
      <c r="C340" s="7" t="s">
        <v>31</v>
      </c>
      <c r="D340" s="9" t="s">
        <v>32</v>
      </c>
      <c r="E340" s="20">
        <f>kwiecień!H340</f>
        <v>0</v>
      </c>
      <c r="F340" s="22"/>
      <c r="G340" s="22"/>
      <c r="H340" s="3">
        <f t="shared" si="4"/>
        <v>0</v>
      </c>
    </row>
    <row r="341" spans="1:8" ht="12.75">
      <c r="A341" s="10" t="s">
        <v>204</v>
      </c>
      <c r="B341" s="10"/>
      <c r="C341" s="10"/>
      <c r="D341" s="11" t="s">
        <v>205</v>
      </c>
      <c r="E341" s="20">
        <f>kwiecień!H341</f>
        <v>34117</v>
      </c>
      <c r="F341" s="12">
        <f>F342</f>
        <v>0</v>
      </c>
      <c r="G341" s="12">
        <f>G342</f>
        <v>0</v>
      </c>
      <c r="H341" s="6">
        <f t="shared" si="4"/>
        <v>34117</v>
      </c>
    </row>
    <row r="342" spans="1:8" ht="25.5">
      <c r="A342" s="7"/>
      <c r="B342" s="7" t="s">
        <v>206</v>
      </c>
      <c r="C342" s="7"/>
      <c r="D342" s="9" t="s">
        <v>207</v>
      </c>
      <c r="E342" s="20">
        <f>kwiecień!H342</f>
        <v>34117</v>
      </c>
      <c r="F342" s="8">
        <f>SUM(F343:F347)</f>
        <v>0</v>
      </c>
      <c r="G342" s="8">
        <f>SUM(G343:G347)</f>
        <v>0</v>
      </c>
      <c r="H342" s="3">
        <f t="shared" si="4"/>
        <v>34117</v>
      </c>
    </row>
    <row r="343" spans="1:8" ht="25.5">
      <c r="A343" s="7"/>
      <c r="B343" s="7"/>
      <c r="C343" s="7" t="s">
        <v>55</v>
      </c>
      <c r="D343" s="9" t="s">
        <v>56</v>
      </c>
      <c r="E343" s="20">
        <f>kwiecień!H343</f>
        <v>10700</v>
      </c>
      <c r="F343" s="22"/>
      <c r="G343" s="25"/>
      <c r="H343" s="3">
        <f t="shared" si="4"/>
        <v>10700</v>
      </c>
    </row>
    <row r="344" spans="1:8" ht="12.75">
      <c r="A344" s="7"/>
      <c r="B344" s="7"/>
      <c r="C344" s="7" t="s">
        <v>12</v>
      </c>
      <c r="D344" s="9" t="s">
        <v>65</v>
      </c>
      <c r="E344" s="20">
        <f>kwiecień!H344</f>
        <v>13500</v>
      </c>
      <c r="F344" s="25"/>
      <c r="G344" s="22"/>
      <c r="H344" s="3">
        <f t="shared" si="4"/>
        <v>13500</v>
      </c>
    </row>
    <row r="345" spans="1:8" ht="12.75">
      <c r="A345" s="7"/>
      <c r="B345" s="7"/>
      <c r="C345" s="7" t="s">
        <v>14</v>
      </c>
      <c r="D345" s="9" t="s">
        <v>15</v>
      </c>
      <c r="E345" s="20">
        <f>kwiecień!H345</f>
        <v>2100</v>
      </c>
      <c r="F345" s="25"/>
      <c r="G345" s="22"/>
      <c r="H345" s="3">
        <f t="shared" si="4"/>
        <v>2100</v>
      </c>
    </row>
    <row r="346" spans="1:8" ht="12.75">
      <c r="A346" s="7"/>
      <c r="B346" s="7"/>
      <c r="C346" s="7" t="s">
        <v>80</v>
      </c>
      <c r="D346" s="9" t="s">
        <v>81</v>
      </c>
      <c r="E346" s="20">
        <f>kwiecień!H346</f>
        <v>6700</v>
      </c>
      <c r="F346" s="25"/>
      <c r="G346" s="22"/>
      <c r="H346" s="3">
        <f t="shared" si="4"/>
        <v>6700</v>
      </c>
    </row>
    <row r="347" spans="1:8" ht="25.5">
      <c r="A347" s="7"/>
      <c r="B347" s="7"/>
      <c r="C347" s="7" t="s">
        <v>4</v>
      </c>
      <c r="D347" s="9" t="s">
        <v>5</v>
      </c>
      <c r="E347" s="20">
        <f>kwiecień!H347</f>
        <v>1117</v>
      </c>
      <c r="F347" s="25"/>
      <c r="G347" s="22"/>
      <c r="H347" s="3">
        <f t="shared" si="4"/>
        <v>1117</v>
      </c>
    </row>
    <row r="348" spans="1:8" ht="12.75">
      <c r="A348" s="7"/>
      <c r="B348" s="7"/>
      <c r="C348" s="7"/>
      <c r="D348" s="9"/>
      <c r="E348" s="20"/>
      <c r="F348" s="22"/>
      <c r="G348" s="22"/>
      <c r="H348" s="22"/>
    </row>
    <row r="349" spans="1:8" ht="12.75">
      <c r="A349" s="13"/>
      <c r="B349" s="13"/>
      <c r="C349" s="13"/>
      <c r="D349" s="13"/>
      <c r="E349" s="20"/>
      <c r="F349" s="21"/>
      <c r="G349" s="21"/>
      <c r="H349" s="21"/>
    </row>
    <row r="350" spans="1:8" ht="12.75">
      <c r="A350" s="40" t="s">
        <v>208</v>
      </c>
      <c r="B350" s="41"/>
      <c r="C350" s="41"/>
      <c r="D350" s="42"/>
      <c r="E350" s="23">
        <f>kwiecień!H350</f>
        <v>17478820</v>
      </c>
      <c r="F350" s="14">
        <f>F9+F21+F33+F43+F94+F104+F118+F121+F126+F246+F303+F317+F332+F341+F237+F39</f>
        <v>10041</v>
      </c>
      <c r="G350" s="14">
        <f>G9+G21+G33+G43+G94+G104+G118+G121+G126+G246+G303+G317+G332+G341+G237+G39</f>
        <v>16527</v>
      </c>
      <c r="H350" s="23">
        <f>E350-F350+G350</f>
        <v>17485306</v>
      </c>
    </row>
  </sheetData>
  <sheetProtection/>
  <protectedRanges>
    <protectedRange sqref="F2:F5" name="Zakres50"/>
    <protectedRange sqref="F4:F5" name="Zakres47_1"/>
    <protectedRange sqref="F2:F5" name="Zakres48"/>
    <protectedRange sqref="F343:G347" name="Zakres46_1"/>
    <protectedRange sqref="F334:G337" name="Zakres44_1"/>
    <protectedRange sqref="F327:G327" name="Zakres42_1"/>
    <protectedRange sqref="F321:G321" name="Zakres40_1"/>
    <protectedRange sqref="F315:G316" name="Zakres38_1"/>
    <protectedRange sqref="F305:G310" name="Zakres36_1"/>
    <protectedRange sqref="F276:G291" name="Zakres34_1"/>
    <protectedRange sqref="F270:G270" name="Zakres32_1"/>
    <protectedRange sqref="F266:G266" name="Zakres30_1"/>
    <protectedRange sqref="F241:G244" name="Zakres28_1"/>
    <protectedRange sqref="F227:G232" name="Zakres26_1"/>
    <protectedRange sqref="F206:G222" name="Zakres24_1"/>
    <protectedRange sqref="F173:G190" name="Zakres22_1"/>
    <protectedRange sqref="F151:G157" name="Zakres20_1"/>
    <protectedRange sqref="F120:G120" name="Zakres16_1"/>
    <protectedRange sqref="F117:G117" name="Zakres15_1"/>
    <protectedRange sqref="F106:G115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7:G103" name="Zakres13_1"/>
    <protectedRange sqref="F123:G123" name="Zakres17_1"/>
    <protectedRange sqref="F125:G125" name="Zakres18_1"/>
    <protectedRange sqref="F128:G149" name="Zakres19_1"/>
    <protectedRange sqref="F159:G171" name="Zakres21_1"/>
    <protectedRange sqref="F192:G204" name="Zakres23_1"/>
    <protectedRange sqref="F224:G225" name="Zakres25_1"/>
    <protectedRange sqref="F234:G236" name="Zakres27_1"/>
    <protectedRange sqref="F248:G264" name="Zakres29_1"/>
    <protectedRange sqref="F268:G268" name="Zakres31_1"/>
    <protectedRange sqref="F272:G274" name="Zakres33_1"/>
    <protectedRange sqref="F293:G300 F302:G302" name="Zakres35_1"/>
    <protectedRange sqref="F312:G313" name="Zakres37_1"/>
    <protectedRange sqref="F319:G319" name="Zakres39_1"/>
    <protectedRange sqref="F323:G325" name="Zakres41_1"/>
    <protectedRange sqref="F329:G331" name="Zakres43_1"/>
    <protectedRange sqref="F339:G340" name="Zakres45_1"/>
    <protectedRange sqref="A5:E6 G5:H6 F6" name="Zakres47"/>
  </protectedRanges>
  <mergeCells count="1">
    <mergeCell ref="A350:D3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50"/>
  <sheetViews>
    <sheetView tabSelected="1" zoomScalePageLayoutView="0" workbookViewId="0" topLeftCell="A20">
      <selection activeCell="A330" sqref="A330:A331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237</v>
      </c>
    </row>
    <row r="3" ht="12.75">
      <c r="F3" s="26" t="s">
        <v>251</v>
      </c>
    </row>
    <row r="4" ht="12.75">
      <c r="F4" s="26" t="s">
        <v>238</v>
      </c>
    </row>
    <row r="5" spans="1:6" ht="12.75">
      <c r="A5" s="24" t="s">
        <v>216</v>
      </c>
      <c r="F5" s="26" t="s">
        <v>250</v>
      </c>
    </row>
    <row r="7" spans="1:8" ht="26.25">
      <c r="A7" s="17" t="s">
        <v>211</v>
      </c>
      <c r="B7" s="17" t="s">
        <v>209</v>
      </c>
      <c r="C7" s="18" t="s">
        <v>210</v>
      </c>
      <c r="D7" s="17" t="s">
        <v>212</v>
      </c>
      <c r="E7" s="39" t="s">
        <v>236</v>
      </c>
      <c r="F7" s="19" t="s">
        <v>213</v>
      </c>
      <c r="G7" s="19" t="s">
        <v>214</v>
      </c>
      <c r="H7" s="19" t="s">
        <v>215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29" t="s">
        <v>0</v>
      </c>
      <c r="B9" s="29"/>
      <c r="C9" s="29"/>
      <c r="D9" s="30" t="s">
        <v>1</v>
      </c>
      <c r="E9" s="20">
        <f>maj!H9</f>
        <v>3029300</v>
      </c>
      <c r="F9" s="20">
        <f>F10+F12+F14</f>
        <v>0</v>
      </c>
      <c r="G9" s="20">
        <f>G10+G12+G14</f>
        <v>304433</v>
      </c>
      <c r="H9" s="20">
        <f>E9-F9+G9</f>
        <v>3333733</v>
      </c>
    </row>
    <row r="10" spans="1:8" ht="25.5" hidden="1">
      <c r="A10" s="1"/>
      <c r="B10" s="1" t="s">
        <v>2</v>
      </c>
      <c r="C10" s="1"/>
      <c r="D10" s="2" t="s">
        <v>3</v>
      </c>
      <c r="E10" s="20">
        <f>maj!H10</f>
        <v>3000000</v>
      </c>
      <c r="F10" s="3">
        <f>SUM(F11)</f>
        <v>0</v>
      </c>
      <c r="G10" s="3">
        <f>SUM(G11)</f>
        <v>0</v>
      </c>
      <c r="H10" s="3">
        <f>E10-F10+G10</f>
        <v>3000000</v>
      </c>
    </row>
    <row r="11" spans="1:8" ht="25.5" hidden="1">
      <c r="A11" s="1"/>
      <c r="B11" s="1"/>
      <c r="C11" s="1" t="s">
        <v>4</v>
      </c>
      <c r="D11" s="2" t="s">
        <v>5</v>
      </c>
      <c r="E11" s="20">
        <f>maj!H11</f>
        <v>3000000</v>
      </c>
      <c r="F11" s="25"/>
      <c r="G11" s="25"/>
      <c r="H11" s="3">
        <f>E11-F11+G11</f>
        <v>3000000</v>
      </c>
    </row>
    <row r="12" spans="1:8" ht="12.75" hidden="1">
      <c r="A12" s="1"/>
      <c r="B12" s="1" t="s">
        <v>6</v>
      </c>
      <c r="C12" s="1"/>
      <c r="D12" s="2" t="s">
        <v>7</v>
      </c>
      <c r="E12" s="20">
        <f>maj!H12</f>
        <v>12500</v>
      </c>
      <c r="F12" s="3">
        <f>SUM(F13)</f>
        <v>0</v>
      </c>
      <c r="G12" s="3">
        <f>SUM(G13)</f>
        <v>0</v>
      </c>
      <c r="H12" s="3">
        <f aca="true" t="shared" si="0" ref="H12:H84">E12-F12+G12</f>
        <v>12500</v>
      </c>
    </row>
    <row r="13" spans="1:8" ht="39" customHeight="1" hidden="1">
      <c r="A13" s="1"/>
      <c r="B13" s="1"/>
      <c r="C13" s="1" t="s">
        <v>8</v>
      </c>
      <c r="D13" s="2" t="s">
        <v>9</v>
      </c>
      <c r="E13" s="20">
        <f>maj!H13</f>
        <v>12500</v>
      </c>
      <c r="F13" s="22"/>
      <c r="G13" s="25"/>
      <c r="H13" s="3">
        <f t="shared" si="0"/>
        <v>12500</v>
      </c>
    </row>
    <row r="14" spans="1:8" ht="12.75">
      <c r="A14" s="1"/>
      <c r="B14" s="1" t="s">
        <v>10</v>
      </c>
      <c r="C14" s="1"/>
      <c r="D14" s="2" t="s">
        <v>11</v>
      </c>
      <c r="E14" s="20">
        <f>maj!H14</f>
        <v>16800</v>
      </c>
      <c r="F14" s="3">
        <f>SUM(F15:F20)</f>
        <v>0</v>
      </c>
      <c r="G14" s="3">
        <f>SUM(G15:G20)</f>
        <v>304433</v>
      </c>
      <c r="H14" s="3">
        <f t="shared" si="0"/>
        <v>321233</v>
      </c>
    </row>
    <row r="15" spans="1:8" ht="25.5">
      <c r="A15" s="1"/>
      <c r="B15" s="1"/>
      <c r="C15" s="1" t="s">
        <v>55</v>
      </c>
      <c r="D15" s="2" t="s">
        <v>220</v>
      </c>
      <c r="E15" s="20">
        <f>maj!H15</f>
        <v>0</v>
      </c>
      <c r="F15" s="3"/>
      <c r="G15" s="3">
        <v>298464</v>
      </c>
      <c r="H15" s="3">
        <f t="shared" si="0"/>
        <v>298464</v>
      </c>
    </row>
    <row r="16" spans="1:8" ht="25.5">
      <c r="A16" s="1"/>
      <c r="B16" s="1"/>
      <c r="C16" s="1" t="s">
        <v>39</v>
      </c>
      <c r="D16" s="2" t="s">
        <v>40</v>
      </c>
      <c r="E16" s="20">
        <f>maj!H16</f>
        <v>0</v>
      </c>
      <c r="F16" s="3"/>
      <c r="G16" s="3">
        <v>2100</v>
      </c>
      <c r="H16" s="3">
        <f t="shared" si="0"/>
        <v>2100</v>
      </c>
    </row>
    <row r="17" spans="1:8" ht="25.5">
      <c r="A17" s="1"/>
      <c r="B17" s="1"/>
      <c r="C17" s="1" t="s">
        <v>43</v>
      </c>
      <c r="D17" s="2" t="s">
        <v>44</v>
      </c>
      <c r="E17" s="20">
        <f>maj!H17</f>
        <v>0</v>
      </c>
      <c r="F17" s="3"/>
      <c r="G17" s="3">
        <v>329</v>
      </c>
      <c r="H17" s="3">
        <f t="shared" si="0"/>
        <v>329</v>
      </c>
    </row>
    <row r="18" spans="1:8" ht="12.75">
      <c r="A18" s="1"/>
      <c r="B18" s="1"/>
      <c r="C18" s="1" t="s">
        <v>45</v>
      </c>
      <c r="D18" s="2" t="s">
        <v>46</v>
      </c>
      <c r="E18" s="20">
        <f>maj!H18</f>
        <v>0</v>
      </c>
      <c r="F18" s="3"/>
      <c r="G18" s="3">
        <v>52</v>
      </c>
      <c r="H18" s="3">
        <f t="shared" si="0"/>
        <v>52</v>
      </c>
    </row>
    <row r="19" spans="1:8" ht="12.75">
      <c r="A19" s="1"/>
      <c r="B19" s="1"/>
      <c r="C19" s="1" t="s">
        <v>12</v>
      </c>
      <c r="D19" s="2" t="s">
        <v>13</v>
      </c>
      <c r="E19" s="20">
        <f>maj!H19</f>
        <v>500</v>
      </c>
      <c r="F19" s="22"/>
      <c r="G19" s="22">
        <v>175</v>
      </c>
      <c r="H19" s="3">
        <f t="shared" si="0"/>
        <v>675</v>
      </c>
    </row>
    <row r="20" spans="1:8" ht="12.75">
      <c r="A20" s="1"/>
      <c r="B20" s="1"/>
      <c r="C20" s="1" t="s">
        <v>14</v>
      </c>
      <c r="D20" s="2" t="s">
        <v>15</v>
      </c>
      <c r="E20" s="20">
        <f>maj!H20</f>
        <v>16300</v>
      </c>
      <c r="F20" s="25">
        <v>0</v>
      </c>
      <c r="G20" s="25">
        <v>3313</v>
      </c>
      <c r="H20" s="3">
        <f t="shared" si="0"/>
        <v>19613</v>
      </c>
    </row>
    <row r="21" spans="1:8" ht="12.75">
      <c r="A21" s="4" t="s">
        <v>16</v>
      </c>
      <c r="B21" s="1"/>
      <c r="C21" s="1"/>
      <c r="D21" s="5" t="s">
        <v>17</v>
      </c>
      <c r="E21" s="20">
        <f>maj!H21</f>
        <v>1825075</v>
      </c>
      <c r="F21" s="6">
        <f>F22+F25+F31</f>
        <v>4000</v>
      </c>
      <c r="G21" s="6">
        <f>G22+G25+G31</f>
        <v>0</v>
      </c>
      <c r="H21" s="6">
        <f t="shared" si="0"/>
        <v>1821075</v>
      </c>
    </row>
    <row r="22" spans="1:8" ht="12.75" hidden="1">
      <c r="A22" s="1"/>
      <c r="B22" s="1" t="s">
        <v>18</v>
      </c>
      <c r="C22" s="1"/>
      <c r="D22" s="2" t="s">
        <v>19</v>
      </c>
      <c r="E22" s="20">
        <f>maj!H22</f>
        <v>15192</v>
      </c>
      <c r="F22" s="3">
        <f>SUM(F23:F24)</f>
        <v>0</v>
      </c>
      <c r="G22" s="3">
        <f>SUM(G23:G24)</f>
        <v>0</v>
      </c>
      <c r="H22" s="3">
        <f t="shared" si="0"/>
        <v>15192</v>
      </c>
    </row>
    <row r="23" spans="1:8" ht="12.75" hidden="1">
      <c r="A23" s="1"/>
      <c r="B23" s="1"/>
      <c r="C23" s="1" t="s">
        <v>14</v>
      </c>
      <c r="D23" s="2" t="s">
        <v>15</v>
      </c>
      <c r="E23" s="20">
        <f>maj!H23</f>
        <v>15192</v>
      </c>
      <c r="F23" s="22"/>
      <c r="G23" s="25"/>
      <c r="H23" s="3">
        <f t="shared" si="0"/>
        <v>15192</v>
      </c>
    </row>
    <row r="24" spans="1:8" ht="25.5" hidden="1">
      <c r="A24" s="1"/>
      <c r="B24" s="1"/>
      <c r="C24" s="1" t="s">
        <v>4</v>
      </c>
      <c r="D24" s="2" t="s">
        <v>5</v>
      </c>
      <c r="E24" s="20">
        <f>maj!H24</f>
        <v>0</v>
      </c>
      <c r="F24" s="25"/>
      <c r="G24" s="22"/>
      <c r="H24" s="3">
        <f t="shared" si="0"/>
        <v>0</v>
      </c>
    </row>
    <row r="25" spans="1:8" ht="12.75">
      <c r="A25" s="1"/>
      <c r="B25" s="1" t="s">
        <v>20</v>
      </c>
      <c r="C25" s="1"/>
      <c r="D25" s="2" t="s">
        <v>21</v>
      </c>
      <c r="E25" s="20">
        <f>maj!H25</f>
        <v>1786000</v>
      </c>
      <c r="F25" s="3">
        <f>SUM(F26:F30)</f>
        <v>4000</v>
      </c>
      <c r="G25" s="3">
        <f>SUM(G26:G30)</f>
        <v>0</v>
      </c>
      <c r="H25" s="3">
        <f t="shared" si="0"/>
        <v>1782000</v>
      </c>
    </row>
    <row r="26" spans="1:8" ht="12.75" hidden="1">
      <c r="A26" s="1"/>
      <c r="B26" s="1"/>
      <c r="C26" s="1" t="s">
        <v>12</v>
      </c>
      <c r="D26" s="2" t="s">
        <v>13</v>
      </c>
      <c r="E26" s="20">
        <f>maj!H26</f>
        <v>10000</v>
      </c>
      <c r="F26" s="22"/>
      <c r="G26" s="22"/>
      <c r="H26" s="3">
        <f t="shared" si="0"/>
        <v>10000</v>
      </c>
    </row>
    <row r="27" spans="1:8" ht="12.75" hidden="1">
      <c r="A27" s="1"/>
      <c r="B27" s="1"/>
      <c r="C27" s="1" t="s">
        <v>22</v>
      </c>
      <c r="D27" s="2" t="s">
        <v>23</v>
      </c>
      <c r="E27" s="20">
        <f>maj!H27</f>
        <v>180000</v>
      </c>
      <c r="F27" s="22"/>
      <c r="G27" s="22"/>
      <c r="H27" s="3">
        <f t="shared" si="0"/>
        <v>180000</v>
      </c>
    </row>
    <row r="28" spans="1:8" ht="12.75" hidden="1">
      <c r="A28" s="1"/>
      <c r="B28" s="1"/>
      <c r="C28" s="1" t="s">
        <v>14</v>
      </c>
      <c r="D28" s="2" t="s">
        <v>15</v>
      </c>
      <c r="E28" s="20">
        <f>maj!H28</f>
        <v>21000</v>
      </c>
      <c r="F28" s="22"/>
      <c r="G28" s="22"/>
      <c r="H28" s="3">
        <f t="shared" si="0"/>
        <v>21000</v>
      </c>
    </row>
    <row r="29" spans="1:8" ht="25.5" hidden="1">
      <c r="A29" s="1"/>
      <c r="B29" s="1"/>
      <c r="C29" s="1" t="s">
        <v>232</v>
      </c>
      <c r="D29" s="2" t="s">
        <v>233</v>
      </c>
      <c r="E29" s="20">
        <f>maj!H29</f>
        <v>0</v>
      </c>
      <c r="F29" s="22"/>
      <c r="G29" s="25"/>
      <c r="H29" s="3">
        <f t="shared" si="0"/>
        <v>0</v>
      </c>
    </row>
    <row r="30" spans="1:8" ht="25.5">
      <c r="A30" s="1"/>
      <c r="B30" s="1"/>
      <c r="C30" s="1" t="s">
        <v>4</v>
      </c>
      <c r="D30" s="2" t="s">
        <v>5</v>
      </c>
      <c r="E30" s="20">
        <f>maj!H30</f>
        <v>1575000</v>
      </c>
      <c r="F30" s="25">
        <v>4000</v>
      </c>
      <c r="G30" s="22"/>
      <c r="H30" s="3">
        <f t="shared" si="0"/>
        <v>1571000</v>
      </c>
    </row>
    <row r="31" spans="1:8" ht="12.75" hidden="1">
      <c r="A31" s="1"/>
      <c r="B31" s="1" t="s">
        <v>24</v>
      </c>
      <c r="C31" s="1"/>
      <c r="D31" s="2" t="s">
        <v>11</v>
      </c>
      <c r="E31" s="20">
        <f>maj!H31</f>
        <v>23883</v>
      </c>
      <c r="F31" s="3">
        <f>SUM(F32)</f>
        <v>0</v>
      </c>
      <c r="G31" s="3">
        <f>SUM(G32:G32)</f>
        <v>0</v>
      </c>
      <c r="H31" s="3">
        <f t="shared" si="0"/>
        <v>23883</v>
      </c>
    </row>
    <row r="32" spans="1:8" ht="25.5" hidden="1">
      <c r="A32" s="1"/>
      <c r="B32" s="1"/>
      <c r="C32" s="1" t="s">
        <v>25</v>
      </c>
      <c r="D32" s="2" t="s">
        <v>26</v>
      </c>
      <c r="E32" s="20">
        <f>maj!H32</f>
        <v>23883</v>
      </c>
      <c r="F32" s="25">
        <v>0</v>
      </c>
      <c r="G32" s="22"/>
      <c r="H32" s="3">
        <f t="shared" si="0"/>
        <v>23883</v>
      </c>
    </row>
    <row r="33" spans="1:8" ht="12.75" hidden="1">
      <c r="A33" s="4" t="s">
        <v>27</v>
      </c>
      <c r="B33" s="4"/>
      <c r="C33" s="4"/>
      <c r="D33" s="5" t="s">
        <v>28</v>
      </c>
      <c r="E33" s="20">
        <f>maj!H33</f>
        <v>35800</v>
      </c>
      <c r="F33" s="6">
        <f>SUM(F34)</f>
        <v>0</v>
      </c>
      <c r="G33" s="6">
        <f>SUM(G34)</f>
        <v>0</v>
      </c>
      <c r="H33" s="6">
        <f t="shared" si="0"/>
        <v>35800</v>
      </c>
    </row>
    <row r="34" spans="1:8" ht="25.5" hidden="1">
      <c r="A34" s="1"/>
      <c r="B34" s="1" t="s">
        <v>29</v>
      </c>
      <c r="C34" s="1"/>
      <c r="D34" s="2" t="s">
        <v>30</v>
      </c>
      <c r="E34" s="20">
        <f>maj!H34</f>
        <v>35800</v>
      </c>
      <c r="F34" s="3">
        <f>SUM(F35:F38)</f>
        <v>0</v>
      </c>
      <c r="G34" s="3">
        <f>SUM(G35:G38)</f>
        <v>0</v>
      </c>
      <c r="H34" s="3">
        <f t="shared" si="0"/>
        <v>35800</v>
      </c>
    </row>
    <row r="35" spans="1:8" ht="12.75" hidden="1">
      <c r="A35" s="1"/>
      <c r="B35" s="1"/>
      <c r="C35" s="1" t="s">
        <v>12</v>
      </c>
      <c r="D35" s="2" t="s">
        <v>13</v>
      </c>
      <c r="E35" s="20">
        <f>maj!H35</f>
        <v>5000</v>
      </c>
      <c r="F35" s="22"/>
      <c r="G35" s="22"/>
      <c r="H35" s="3">
        <f t="shared" si="0"/>
        <v>5000</v>
      </c>
    </row>
    <row r="36" spans="1:8" ht="12.75" hidden="1">
      <c r="A36" s="1"/>
      <c r="B36" s="1"/>
      <c r="C36" s="1" t="s">
        <v>31</v>
      </c>
      <c r="D36" s="2" t="s">
        <v>32</v>
      </c>
      <c r="E36" s="20">
        <f>maj!H36</f>
        <v>2000</v>
      </c>
      <c r="F36" s="22"/>
      <c r="G36" s="22"/>
      <c r="H36" s="3">
        <f t="shared" si="0"/>
        <v>2000</v>
      </c>
    </row>
    <row r="37" spans="1:8" ht="12.75" hidden="1">
      <c r="A37" s="1"/>
      <c r="B37" s="1"/>
      <c r="C37" s="1" t="s">
        <v>14</v>
      </c>
      <c r="D37" s="2" t="s">
        <v>15</v>
      </c>
      <c r="E37" s="20">
        <f>maj!H37</f>
        <v>27800</v>
      </c>
      <c r="F37" s="22"/>
      <c r="G37" s="22"/>
      <c r="H37" s="3">
        <f t="shared" si="0"/>
        <v>27800</v>
      </c>
    </row>
    <row r="38" spans="1:8" ht="25.5" hidden="1">
      <c r="A38" s="1"/>
      <c r="B38" s="1"/>
      <c r="C38" s="1" t="s">
        <v>33</v>
      </c>
      <c r="D38" s="2" t="s">
        <v>34</v>
      </c>
      <c r="E38" s="20">
        <f>maj!H38</f>
        <v>1000</v>
      </c>
      <c r="F38" s="22"/>
      <c r="G38" s="22"/>
      <c r="H38" s="3">
        <f t="shared" si="0"/>
        <v>1000</v>
      </c>
    </row>
    <row r="39" spans="1:8" ht="12.75" hidden="1">
      <c r="A39" s="31" t="s">
        <v>221</v>
      </c>
      <c r="B39" s="32"/>
      <c r="C39" s="32"/>
      <c r="D39" s="33" t="s">
        <v>222</v>
      </c>
      <c r="E39" s="20">
        <f>maj!H39</f>
        <v>0</v>
      </c>
      <c r="F39" s="27">
        <f>F40</f>
        <v>0</v>
      </c>
      <c r="G39" s="27">
        <f>G40</f>
        <v>0</v>
      </c>
      <c r="H39" s="28">
        <f t="shared" si="0"/>
        <v>0</v>
      </c>
    </row>
    <row r="40" spans="1:8" ht="12.75" hidden="1">
      <c r="A40" s="34"/>
      <c r="B40" s="35" t="s">
        <v>223</v>
      </c>
      <c r="C40" s="36"/>
      <c r="D40" s="37" t="s">
        <v>224</v>
      </c>
      <c r="E40" s="20">
        <f>maj!H40</f>
        <v>0</v>
      </c>
      <c r="F40" s="27">
        <f>SUM(F41:F42)</f>
        <v>0</v>
      </c>
      <c r="G40" s="27">
        <f>SUM(G41:G42)</f>
        <v>0</v>
      </c>
      <c r="H40" s="28">
        <f t="shared" si="0"/>
        <v>0</v>
      </c>
    </row>
    <row r="41" spans="1:8" ht="12.75" hidden="1">
      <c r="A41" s="34"/>
      <c r="B41" s="35"/>
      <c r="C41" s="1" t="s">
        <v>22</v>
      </c>
      <c r="D41" s="2" t="s">
        <v>23</v>
      </c>
      <c r="E41" s="20">
        <f>maj!H41</f>
        <v>0</v>
      </c>
      <c r="F41" s="27"/>
      <c r="G41" s="27"/>
      <c r="H41" s="28">
        <f t="shared" si="0"/>
        <v>0</v>
      </c>
    </row>
    <row r="42" spans="1:8" ht="12.75" hidden="1">
      <c r="A42" s="1"/>
      <c r="B42" s="1"/>
      <c r="C42" s="1" t="s">
        <v>14</v>
      </c>
      <c r="D42" s="2" t="s">
        <v>15</v>
      </c>
      <c r="E42" s="20">
        <f>maj!H42</f>
        <v>0</v>
      </c>
      <c r="F42" s="22"/>
      <c r="G42" s="22"/>
      <c r="H42" s="28">
        <f t="shared" si="0"/>
        <v>0</v>
      </c>
    </row>
    <row r="43" spans="1:8" ht="12.75" hidden="1">
      <c r="A43" s="4" t="s">
        <v>35</v>
      </c>
      <c r="B43" s="4"/>
      <c r="C43" s="4"/>
      <c r="D43" s="5" t="s">
        <v>36</v>
      </c>
      <c r="E43" s="20">
        <f>maj!H43</f>
        <v>2121110</v>
      </c>
      <c r="F43" s="6">
        <f>F88+F84+F58+F54+F44</f>
        <v>0</v>
      </c>
      <c r="G43" s="6">
        <f>G88+G84+G58+G54+G44</f>
        <v>0</v>
      </c>
      <c r="H43" s="6">
        <f t="shared" si="0"/>
        <v>2121110</v>
      </c>
    </row>
    <row r="44" spans="1:8" ht="12.75" hidden="1">
      <c r="A44" s="1"/>
      <c r="B44" s="1" t="s">
        <v>37</v>
      </c>
      <c r="C44" s="1"/>
      <c r="D44" s="2" t="s">
        <v>38</v>
      </c>
      <c r="E44" s="20">
        <f>maj!H44</f>
        <v>126051</v>
      </c>
      <c r="F44" s="3">
        <f>SUM(F45:F53)</f>
        <v>0</v>
      </c>
      <c r="G44" s="3">
        <f>SUM(G45:G53)</f>
        <v>0</v>
      </c>
      <c r="H44" s="3">
        <f t="shared" si="0"/>
        <v>126051</v>
      </c>
    </row>
    <row r="45" spans="1:8" ht="25.5" hidden="1">
      <c r="A45" s="1"/>
      <c r="B45" s="1"/>
      <c r="C45" s="1" t="s">
        <v>39</v>
      </c>
      <c r="D45" s="2" t="s">
        <v>40</v>
      </c>
      <c r="E45" s="20">
        <f>maj!H45</f>
        <v>87848</v>
      </c>
      <c r="F45" s="22"/>
      <c r="G45" s="25"/>
      <c r="H45" s="3">
        <f t="shared" si="0"/>
        <v>87848</v>
      </c>
    </row>
    <row r="46" spans="1:8" ht="12.75" hidden="1">
      <c r="A46" s="1"/>
      <c r="B46" s="1"/>
      <c r="C46" s="1" t="s">
        <v>41</v>
      </c>
      <c r="D46" s="2" t="s">
        <v>42</v>
      </c>
      <c r="E46" s="20">
        <f>maj!H46</f>
        <v>6450</v>
      </c>
      <c r="F46" s="22"/>
      <c r="G46" s="22"/>
      <c r="H46" s="3">
        <f t="shared" si="0"/>
        <v>6450</v>
      </c>
    </row>
    <row r="47" spans="1:8" ht="25.5" hidden="1">
      <c r="A47" s="1"/>
      <c r="B47" s="1"/>
      <c r="C47" s="1" t="s">
        <v>43</v>
      </c>
      <c r="D47" s="2" t="s">
        <v>44</v>
      </c>
      <c r="E47" s="20">
        <f>maj!H47</f>
        <v>14081</v>
      </c>
      <c r="F47" s="22"/>
      <c r="G47" s="22"/>
      <c r="H47" s="3">
        <f t="shared" si="0"/>
        <v>14081</v>
      </c>
    </row>
    <row r="48" spans="1:8" ht="12.75" hidden="1">
      <c r="A48" s="1"/>
      <c r="B48" s="1"/>
      <c r="C48" s="1" t="s">
        <v>45</v>
      </c>
      <c r="D48" s="2" t="s">
        <v>46</v>
      </c>
      <c r="E48" s="20">
        <f>maj!H48</f>
        <v>2195</v>
      </c>
      <c r="F48" s="22"/>
      <c r="G48" s="22"/>
      <c r="H48" s="3">
        <f t="shared" si="0"/>
        <v>2195</v>
      </c>
    </row>
    <row r="49" spans="1:8" ht="12.75" hidden="1">
      <c r="A49" s="1"/>
      <c r="B49" s="1"/>
      <c r="C49" s="1" t="s">
        <v>12</v>
      </c>
      <c r="D49" s="2" t="s">
        <v>13</v>
      </c>
      <c r="E49" s="20">
        <f>maj!H49</f>
        <v>3000</v>
      </c>
      <c r="F49" s="22"/>
      <c r="G49" s="22"/>
      <c r="H49" s="3">
        <f t="shared" si="0"/>
        <v>3000</v>
      </c>
    </row>
    <row r="50" spans="1:8" ht="12.75" hidden="1">
      <c r="A50" s="1"/>
      <c r="B50" s="1"/>
      <c r="C50" s="1" t="s">
        <v>14</v>
      </c>
      <c r="D50" s="2" t="s">
        <v>15</v>
      </c>
      <c r="E50" s="20">
        <f>maj!H50</f>
        <v>9200</v>
      </c>
      <c r="F50" s="22"/>
      <c r="G50" s="22"/>
      <c r="H50" s="3">
        <f t="shared" si="0"/>
        <v>9200</v>
      </c>
    </row>
    <row r="51" spans="1:8" ht="12.75" hidden="1">
      <c r="A51" s="1"/>
      <c r="B51" s="1"/>
      <c r="C51" s="1" t="s">
        <v>47</v>
      </c>
      <c r="D51" s="2" t="s">
        <v>48</v>
      </c>
      <c r="E51" s="20">
        <f>maj!H51</f>
        <v>300</v>
      </c>
      <c r="F51" s="22"/>
      <c r="G51" s="22"/>
      <c r="H51" s="3">
        <f t="shared" si="0"/>
        <v>300</v>
      </c>
    </row>
    <row r="52" spans="1:8" ht="25.5" hidden="1">
      <c r="A52" s="1"/>
      <c r="B52" s="1"/>
      <c r="C52" s="1" t="s">
        <v>49</v>
      </c>
      <c r="D52" s="2" t="s">
        <v>50</v>
      </c>
      <c r="E52" s="20">
        <f>maj!H52</f>
        <v>2010</v>
      </c>
      <c r="F52" s="22"/>
      <c r="G52" s="22"/>
      <c r="H52" s="3">
        <f t="shared" si="0"/>
        <v>2010</v>
      </c>
    </row>
    <row r="53" spans="1:8" ht="38.25" hidden="1">
      <c r="A53" s="1"/>
      <c r="B53" s="1"/>
      <c r="C53" s="1" t="s">
        <v>51</v>
      </c>
      <c r="D53" s="2" t="s">
        <v>52</v>
      </c>
      <c r="E53" s="20">
        <f>maj!H53</f>
        <v>967</v>
      </c>
      <c r="F53" s="22"/>
      <c r="G53" s="22"/>
      <c r="H53" s="3">
        <f t="shared" si="0"/>
        <v>967</v>
      </c>
    </row>
    <row r="54" spans="1:8" ht="25.5" hidden="1">
      <c r="A54" s="1"/>
      <c r="B54" s="1" t="s">
        <v>53</v>
      </c>
      <c r="C54" s="1"/>
      <c r="D54" s="2" t="s">
        <v>54</v>
      </c>
      <c r="E54" s="20">
        <f>maj!H54</f>
        <v>61000</v>
      </c>
      <c r="F54" s="3">
        <f>SUM(F55:F57)</f>
        <v>0</v>
      </c>
      <c r="G54" s="3">
        <f>SUM(G55:G57)</f>
        <v>0</v>
      </c>
      <c r="H54" s="3">
        <f t="shared" si="0"/>
        <v>61000</v>
      </c>
    </row>
    <row r="55" spans="1:8" ht="25.5" hidden="1">
      <c r="A55" s="1"/>
      <c r="B55" s="1"/>
      <c r="C55" s="1" t="s">
        <v>55</v>
      </c>
      <c r="D55" s="2" t="s">
        <v>56</v>
      </c>
      <c r="E55" s="20">
        <f>maj!H55</f>
        <v>55000</v>
      </c>
      <c r="F55" s="25"/>
      <c r="G55" s="22"/>
      <c r="H55" s="3">
        <f t="shared" si="0"/>
        <v>55000</v>
      </c>
    </row>
    <row r="56" spans="1:8" ht="12.75" hidden="1">
      <c r="A56" s="1"/>
      <c r="B56" s="1"/>
      <c r="C56" s="1" t="s">
        <v>14</v>
      </c>
      <c r="D56" s="2" t="s">
        <v>15</v>
      </c>
      <c r="E56" s="20">
        <f>maj!H56</f>
        <v>5000</v>
      </c>
      <c r="F56" s="22"/>
      <c r="G56" s="25"/>
      <c r="H56" s="3">
        <f t="shared" si="0"/>
        <v>5000</v>
      </c>
    </row>
    <row r="57" spans="1:8" ht="12.75" hidden="1">
      <c r="A57" s="1"/>
      <c r="B57" s="1"/>
      <c r="C57" s="1" t="s">
        <v>47</v>
      </c>
      <c r="D57" s="2" t="s">
        <v>48</v>
      </c>
      <c r="E57" s="20">
        <f>maj!H57</f>
        <v>1000</v>
      </c>
      <c r="F57" s="22"/>
      <c r="G57" s="22"/>
      <c r="H57" s="3">
        <f t="shared" si="0"/>
        <v>1000</v>
      </c>
    </row>
    <row r="58" spans="1:8" ht="25.5" hidden="1">
      <c r="A58" s="1"/>
      <c r="B58" s="1" t="s">
        <v>57</v>
      </c>
      <c r="C58" s="1"/>
      <c r="D58" s="2" t="s">
        <v>58</v>
      </c>
      <c r="E58" s="20">
        <f>maj!H58</f>
        <v>1868459</v>
      </c>
      <c r="F58" s="3">
        <f>SUM(F59:F83)</f>
        <v>0</v>
      </c>
      <c r="G58" s="3">
        <f>SUM(G59:G83)</f>
        <v>0</v>
      </c>
      <c r="H58" s="3">
        <f t="shared" si="0"/>
        <v>1868459</v>
      </c>
    </row>
    <row r="59" spans="1:8" ht="25.5" hidden="1">
      <c r="A59" s="1"/>
      <c r="B59" s="1"/>
      <c r="C59" s="1" t="s">
        <v>59</v>
      </c>
      <c r="D59" s="2" t="s">
        <v>60</v>
      </c>
      <c r="E59" s="20">
        <f>maj!H59</f>
        <v>1000</v>
      </c>
      <c r="F59" s="22"/>
      <c r="G59" s="22"/>
      <c r="H59" s="3">
        <f t="shared" si="0"/>
        <v>1000</v>
      </c>
    </row>
    <row r="60" spans="1:8" ht="25.5" hidden="1">
      <c r="A60" s="1"/>
      <c r="B60" s="1"/>
      <c r="C60" s="1" t="s">
        <v>39</v>
      </c>
      <c r="D60" s="2" t="s">
        <v>40</v>
      </c>
      <c r="E60" s="20">
        <f>maj!H60</f>
        <v>883340</v>
      </c>
      <c r="F60" s="22"/>
      <c r="G60" s="22"/>
      <c r="H60" s="3">
        <f t="shared" si="0"/>
        <v>883340</v>
      </c>
    </row>
    <row r="61" spans="1:8" ht="12.75" hidden="1">
      <c r="A61" s="1"/>
      <c r="B61" s="1"/>
      <c r="C61" s="1" t="s">
        <v>41</v>
      </c>
      <c r="D61" s="2" t="s">
        <v>42</v>
      </c>
      <c r="E61" s="20">
        <f>maj!H61</f>
        <v>63542</v>
      </c>
      <c r="F61" s="25"/>
      <c r="G61" s="22"/>
      <c r="H61" s="3">
        <f t="shared" si="0"/>
        <v>63542</v>
      </c>
    </row>
    <row r="62" spans="1:8" ht="25.5" hidden="1">
      <c r="A62" s="1"/>
      <c r="B62" s="1"/>
      <c r="C62" s="1" t="s">
        <v>43</v>
      </c>
      <c r="D62" s="2" t="s">
        <v>44</v>
      </c>
      <c r="E62" s="20">
        <f>maj!H62</f>
        <v>153000</v>
      </c>
      <c r="F62" s="22"/>
      <c r="G62" s="22"/>
      <c r="H62" s="3">
        <f t="shared" si="0"/>
        <v>153000</v>
      </c>
    </row>
    <row r="63" spans="1:8" ht="12.75" hidden="1">
      <c r="A63" s="1"/>
      <c r="B63" s="1"/>
      <c r="C63" s="1" t="s">
        <v>45</v>
      </c>
      <c r="D63" s="2" t="s">
        <v>46</v>
      </c>
      <c r="E63" s="20">
        <f>maj!H63</f>
        <v>25000</v>
      </c>
      <c r="F63" s="22"/>
      <c r="G63" s="22"/>
      <c r="H63" s="3">
        <f t="shared" si="0"/>
        <v>25000</v>
      </c>
    </row>
    <row r="64" spans="1:8" ht="12.75" hidden="1">
      <c r="A64" s="1"/>
      <c r="B64" s="1"/>
      <c r="C64" s="1" t="s">
        <v>61</v>
      </c>
      <c r="D64" s="2" t="s">
        <v>62</v>
      </c>
      <c r="E64" s="20">
        <f>maj!H64</f>
        <v>10000</v>
      </c>
      <c r="F64" s="25"/>
      <c r="G64" s="25"/>
      <c r="H64" s="3">
        <f t="shared" si="0"/>
        <v>10000</v>
      </c>
    </row>
    <row r="65" spans="1:8" ht="12.75" hidden="1">
      <c r="A65" s="1"/>
      <c r="B65" s="1"/>
      <c r="C65" s="1" t="s">
        <v>63</v>
      </c>
      <c r="D65" s="2" t="s">
        <v>64</v>
      </c>
      <c r="E65" s="20">
        <f>maj!H65</f>
        <v>3100</v>
      </c>
      <c r="F65" s="25"/>
      <c r="G65" s="25"/>
      <c r="H65" s="3">
        <f t="shared" si="0"/>
        <v>3100</v>
      </c>
    </row>
    <row r="66" spans="1:8" ht="12.75" hidden="1">
      <c r="A66" s="1"/>
      <c r="B66" s="1"/>
      <c r="C66" s="1" t="s">
        <v>12</v>
      </c>
      <c r="D66" s="2" t="s">
        <v>65</v>
      </c>
      <c r="E66" s="20">
        <f>maj!H66</f>
        <v>79425</v>
      </c>
      <c r="F66" s="25"/>
      <c r="G66" s="25"/>
      <c r="H66" s="3">
        <f t="shared" si="0"/>
        <v>79425</v>
      </c>
    </row>
    <row r="67" spans="1:8" ht="25.5" hidden="1">
      <c r="A67" s="1"/>
      <c r="B67" s="1"/>
      <c r="C67" s="1" t="s">
        <v>66</v>
      </c>
      <c r="D67" s="2" t="s">
        <v>67</v>
      </c>
      <c r="E67" s="20">
        <f>maj!H67</f>
        <v>1500</v>
      </c>
      <c r="F67" s="25"/>
      <c r="G67" s="25"/>
      <c r="H67" s="3">
        <f t="shared" si="0"/>
        <v>1500</v>
      </c>
    </row>
    <row r="68" spans="1:8" ht="12.75" hidden="1">
      <c r="A68" s="1"/>
      <c r="B68" s="1"/>
      <c r="C68" s="1" t="s">
        <v>31</v>
      </c>
      <c r="D68" s="2" t="s">
        <v>32</v>
      </c>
      <c r="E68" s="20">
        <f>maj!H68</f>
        <v>23000</v>
      </c>
      <c r="F68" s="25"/>
      <c r="G68" s="25"/>
      <c r="H68" s="3">
        <f t="shared" si="0"/>
        <v>23000</v>
      </c>
    </row>
    <row r="69" spans="1:8" ht="12.75" hidden="1">
      <c r="A69" s="1"/>
      <c r="B69" s="1"/>
      <c r="C69" s="1" t="s">
        <v>68</v>
      </c>
      <c r="D69" s="2" t="s">
        <v>69</v>
      </c>
      <c r="E69" s="20">
        <f>maj!H69</f>
        <v>800</v>
      </c>
      <c r="F69" s="22"/>
      <c r="G69" s="22"/>
      <c r="H69" s="3">
        <f t="shared" si="0"/>
        <v>800</v>
      </c>
    </row>
    <row r="70" spans="1:8" ht="12.75" hidden="1">
      <c r="A70" s="1"/>
      <c r="B70" s="1"/>
      <c r="C70" s="1" t="s">
        <v>14</v>
      </c>
      <c r="D70" s="2" t="s">
        <v>15</v>
      </c>
      <c r="E70" s="20">
        <f>maj!H70</f>
        <v>60000</v>
      </c>
      <c r="F70" s="22"/>
      <c r="G70" s="25"/>
      <c r="H70" s="3">
        <f t="shared" si="0"/>
        <v>60000</v>
      </c>
    </row>
    <row r="71" spans="1:8" ht="25.5" hidden="1">
      <c r="A71" s="1"/>
      <c r="B71" s="1"/>
      <c r="C71" s="1" t="s">
        <v>70</v>
      </c>
      <c r="D71" s="2" t="s">
        <v>71</v>
      </c>
      <c r="E71" s="20">
        <f>maj!H71</f>
        <v>2500</v>
      </c>
      <c r="F71" s="22"/>
      <c r="G71" s="22"/>
      <c r="H71" s="3">
        <f t="shared" si="0"/>
        <v>2500</v>
      </c>
    </row>
    <row r="72" spans="1:8" ht="38.25" hidden="1">
      <c r="A72" s="1"/>
      <c r="B72" s="1"/>
      <c r="C72" s="1" t="s">
        <v>72</v>
      </c>
      <c r="D72" s="2" t="s">
        <v>73</v>
      </c>
      <c r="E72" s="20">
        <f>maj!H72</f>
        <v>2500</v>
      </c>
      <c r="F72" s="25"/>
      <c r="G72" s="25"/>
      <c r="H72" s="3">
        <f t="shared" si="0"/>
        <v>2500</v>
      </c>
    </row>
    <row r="73" spans="1:8" ht="38.25" hidden="1">
      <c r="A73" s="1"/>
      <c r="B73" s="1"/>
      <c r="C73" s="1" t="s">
        <v>74</v>
      </c>
      <c r="D73" s="2" t="s">
        <v>75</v>
      </c>
      <c r="E73" s="20">
        <f>maj!H73</f>
        <v>18000</v>
      </c>
      <c r="F73" s="25"/>
      <c r="G73" s="25"/>
      <c r="H73" s="3">
        <f t="shared" si="0"/>
        <v>18000</v>
      </c>
    </row>
    <row r="74" spans="1:8" ht="38.25" hidden="1">
      <c r="A74" s="1"/>
      <c r="B74" s="1"/>
      <c r="C74" s="1" t="s">
        <v>76</v>
      </c>
      <c r="D74" s="2" t="s">
        <v>77</v>
      </c>
      <c r="E74" s="20">
        <f>maj!H74</f>
        <v>21960</v>
      </c>
      <c r="F74" s="25"/>
      <c r="G74" s="25"/>
      <c r="H74" s="3">
        <f t="shared" si="0"/>
        <v>21960</v>
      </c>
    </row>
    <row r="75" spans="1:8" ht="12.75" hidden="1">
      <c r="A75" s="1"/>
      <c r="B75" s="1"/>
      <c r="C75" s="1" t="s">
        <v>47</v>
      </c>
      <c r="D75" s="2" t="s">
        <v>48</v>
      </c>
      <c r="E75" s="20">
        <f>maj!H75</f>
        <v>9792</v>
      </c>
      <c r="F75" s="25"/>
      <c r="G75" s="25"/>
      <c r="H75" s="3">
        <f t="shared" si="0"/>
        <v>9792</v>
      </c>
    </row>
    <row r="76" spans="1:8" ht="12.75" hidden="1">
      <c r="A76" s="1"/>
      <c r="B76" s="1"/>
      <c r="C76" s="1" t="s">
        <v>78</v>
      </c>
      <c r="D76" s="2" t="s">
        <v>79</v>
      </c>
      <c r="E76" s="20">
        <f>maj!H76</f>
        <v>5000</v>
      </c>
      <c r="F76" s="22"/>
      <c r="G76" s="22"/>
      <c r="H76" s="3">
        <f t="shared" si="0"/>
        <v>5000</v>
      </c>
    </row>
    <row r="77" spans="1:8" ht="12.75" hidden="1">
      <c r="A77" s="1"/>
      <c r="B77" s="1"/>
      <c r="C77" s="1" t="s">
        <v>80</v>
      </c>
      <c r="D77" s="2" t="s">
        <v>81</v>
      </c>
      <c r="E77" s="20">
        <f>maj!H77</f>
        <v>15000</v>
      </c>
      <c r="F77" s="22"/>
      <c r="G77" s="22"/>
      <c r="H77" s="3">
        <f t="shared" si="0"/>
        <v>15000</v>
      </c>
    </row>
    <row r="78" spans="1:8" ht="25.5" hidden="1">
      <c r="A78" s="1"/>
      <c r="B78" s="1"/>
      <c r="C78" s="1" t="s">
        <v>49</v>
      </c>
      <c r="D78" s="2" t="s">
        <v>50</v>
      </c>
      <c r="E78" s="20">
        <f>maj!H78</f>
        <v>22000</v>
      </c>
      <c r="F78" s="22"/>
      <c r="G78" s="25"/>
      <c r="H78" s="3">
        <f t="shared" si="0"/>
        <v>22000</v>
      </c>
    </row>
    <row r="79" spans="1:8" ht="38.25" hidden="1">
      <c r="A79" s="1"/>
      <c r="B79" s="1"/>
      <c r="C79" s="1" t="s">
        <v>51</v>
      </c>
      <c r="D79" s="2" t="s">
        <v>52</v>
      </c>
      <c r="E79" s="20">
        <f>maj!H79</f>
        <v>10000</v>
      </c>
      <c r="F79" s="22"/>
      <c r="G79" s="22"/>
      <c r="H79" s="3">
        <f t="shared" si="0"/>
        <v>10000</v>
      </c>
    </row>
    <row r="80" spans="1:8" ht="38.25" hidden="1">
      <c r="A80" s="1"/>
      <c r="B80" s="1"/>
      <c r="C80" s="1" t="s">
        <v>82</v>
      </c>
      <c r="D80" s="2" t="s">
        <v>83</v>
      </c>
      <c r="E80" s="20">
        <f>maj!H80</f>
        <v>3000</v>
      </c>
      <c r="F80" s="22"/>
      <c r="G80" s="22"/>
      <c r="H80" s="3">
        <f t="shared" si="0"/>
        <v>3000</v>
      </c>
    </row>
    <row r="81" spans="1:8" ht="25.5" hidden="1">
      <c r="A81" s="1"/>
      <c r="B81" s="1"/>
      <c r="C81" s="1" t="s">
        <v>84</v>
      </c>
      <c r="D81" s="2" t="s">
        <v>85</v>
      </c>
      <c r="E81" s="20">
        <f>maj!H81</f>
        <v>5000</v>
      </c>
      <c r="F81" s="22"/>
      <c r="G81" s="22"/>
      <c r="H81" s="3">
        <f t="shared" si="0"/>
        <v>5000</v>
      </c>
    </row>
    <row r="82" spans="1:8" ht="25.5" hidden="1">
      <c r="A82" s="1"/>
      <c r="B82" s="1"/>
      <c r="C82" s="1" t="s">
        <v>4</v>
      </c>
      <c r="D82" s="2" t="s">
        <v>5</v>
      </c>
      <c r="E82" s="20">
        <f>maj!H82</f>
        <v>450000</v>
      </c>
      <c r="F82" s="22"/>
      <c r="G82" s="22"/>
      <c r="H82" s="3">
        <f t="shared" si="0"/>
        <v>450000</v>
      </c>
    </row>
    <row r="83" spans="1:8" ht="25.5" hidden="1">
      <c r="A83" s="1"/>
      <c r="B83" s="1"/>
      <c r="C83" s="1" t="s">
        <v>86</v>
      </c>
      <c r="D83" s="2" t="s">
        <v>87</v>
      </c>
      <c r="E83" s="20">
        <f>maj!H83</f>
        <v>0</v>
      </c>
      <c r="F83" s="22"/>
      <c r="G83" s="22"/>
      <c r="H83" s="3">
        <f t="shared" si="0"/>
        <v>0</v>
      </c>
    </row>
    <row r="84" spans="1:8" ht="25.5" hidden="1">
      <c r="A84" s="1"/>
      <c r="B84" s="1" t="s">
        <v>88</v>
      </c>
      <c r="C84" s="1"/>
      <c r="D84" s="2" t="s">
        <v>89</v>
      </c>
      <c r="E84" s="20">
        <f>maj!H84</f>
        <v>11000</v>
      </c>
      <c r="F84" s="3">
        <f>SUM(F85:F87)</f>
        <v>0</v>
      </c>
      <c r="G84" s="3">
        <f>SUM(G85:G87)</f>
        <v>0</v>
      </c>
      <c r="H84" s="3">
        <f t="shared" si="0"/>
        <v>11000</v>
      </c>
    </row>
    <row r="85" spans="1:8" ht="12.75" hidden="1">
      <c r="A85" s="1"/>
      <c r="B85" s="1"/>
      <c r="C85" s="1" t="s">
        <v>63</v>
      </c>
      <c r="D85" s="2" t="s">
        <v>64</v>
      </c>
      <c r="E85" s="20">
        <f>maj!H85</f>
        <v>2000</v>
      </c>
      <c r="F85" s="22"/>
      <c r="G85" s="25"/>
      <c r="H85" s="3">
        <f aca="true" t="shared" si="1" ref="H85:H160">E85-F85+G85</f>
        <v>2000</v>
      </c>
    </row>
    <row r="86" spans="1:8" ht="12.75" hidden="1">
      <c r="A86" s="1"/>
      <c r="B86" s="1"/>
      <c r="C86" s="1" t="s">
        <v>12</v>
      </c>
      <c r="D86" s="2" t="s">
        <v>65</v>
      </c>
      <c r="E86" s="20">
        <f>maj!H86</f>
        <v>6000</v>
      </c>
      <c r="F86" s="22"/>
      <c r="G86" s="25"/>
      <c r="H86" s="3">
        <f t="shared" si="1"/>
        <v>6000</v>
      </c>
    </row>
    <row r="87" spans="1:8" ht="12.75" hidden="1">
      <c r="A87" s="1"/>
      <c r="B87" s="1"/>
      <c r="C87" s="1" t="s">
        <v>14</v>
      </c>
      <c r="D87" s="2" t="s">
        <v>15</v>
      </c>
      <c r="E87" s="20">
        <f>maj!H87</f>
        <v>3000</v>
      </c>
      <c r="F87" s="25"/>
      <c r="G87" s="25"/>
      <c r="H87" s="3">
        <f t="shared" si="1"/>
        <v>3000</v>
      </c>
    </row>
    <row r="88" spans="1:8" ht="12.75" hidden="1">
      <c r="A88" s="1"/>
      <c r="B88" s="1" t="s">
        <v>90</v>
      </c>
      <c r="C88" s="1"/>
      <c r="D88" s="2" t="s">
        <v>11</v>
      </c>
      <c r="E88" s="20">
        <f>maj!H88</f>
        <v>54600</v>
      </c>
      <c r="F88" s="3">
        <f>SUM(F89:F92)</f>
        <v>0</v>
      </c>
      <c r="G88" s="3">
        <f>SUM(G89:G93)</f>
        <v>0</v>
      </c>
      <c r="H88" s="3">
        <f t="shared" si="1"/>
        <v>54600</v>
      </c>
    </row>
    <row r="89" spans="1:8" ht="25.5" hidden="1">
      <c r="A89" s="1"/>
      <c r="B89" s="1"/>
      <c r="C89" s="1" t="s">
        <v>55</v>
      </c>
      <c r="D89" s="2" t="s">
        <v>56</v>
      </c>
      <c r="E89" s="20">
        <f>maj!H89</f>
        <v>9600</v>
      </c>
      <c r="F89" s="22"/>
      <c r="G89" s="25"/>
      <c r="H89" s="3">
        <f t="shared" si="1"/>
        <v>9600</v>
      </c>
    </row>
    <row r="90" spans="1:8" ht="25.5" hidden="1">
      <c r="A90" s="1"/>
      <c r="B90" s="1"/>
      <c r="C90" s="1" t="s">
        <v>91</v>
      </c>
      <c r="D90" s="2" t="s">
        <v>92</v>
      </c>
      <c r="E90" s="20">
        <f>maj!H90</f>
        <v>40200</v>
      </c>
      <c r="F90" s="22"/>
      <c r="G90" s="25"/>
      <c r="H90" s="3">
        <f t="shared" si="1"/>
        <v>40200</v>
      </c>
    </row>
    <row r="91" spans="1:8" ht="12.75" hidden="1">
      <c r="A91" s="1"/>
      <c r="B91" s="1"/>
      <c r="C91" s="1" t="s">
        <v>12</v>
      </c>
      <c r="D91" s="2" t="s">
        <v>93</v>
      </c>
      <c r="E91" s="20">
        <f>maj!H91</f>
        <v>1000</v>
      </c>
      <c r="F91" s="22"/>
      <c r="G91" s="25"/>
      <c r="H91" s="3">
        <f t="shared" si="1"/>
        <v>1000</v>
      </c>
    </row>
    <row r="92" spans="1:8" ht="12.75" hidden="1">
      <c r="A92" s="1"/>
      <c r="B92" s="1"/>
      <c r="C92" s="1" t="s">
        <v>14</v>
      </c>
      <c r="D92" s="2" t="s">
        <v>15</v>
      </c>
      <c r="E92" s="20">
        <f>maj!H92</f>
        <v>3800</v>
      </c>
      <c r="F92" s="22"/>
      <c r="G92" s="25"/>
      <c r="H92" s="3">
        <f t="shared" si="1"/>
        <v>3800</v>
      </c>
    </row>
    <row r="93" spans="1:8" ht="12.75" hidden="1">
      <c r="A93" s="1"/>
      <c r="B93" s="1"/>
      <c r="C93" s="1" t="s">
        <v>80</v>
      </c>
      <c r="D93" s="2" t="s">
        <v>235</v>
      </c>
      <c r="E93" s="20">
        <f>maj!H93</f>
        <v>0</v>
      </c>
      <c r="F93" s="22"/>
      <c r="G93" s="25"/>
      <c r="H93" s="3">
        <f t="shared" si="1"/>
        <v>0</v>
      </c>
    </row>
    <row r="94" spans="1:8" ht="51" hidden="1">
      <c r="A94" s="4" t="s">
        <v>94</v>
      </c>
      <c r="B94" s="4"/>
      <c r="C94" s="4"/>
      <c r="D94" s="5" t="s">
        <v>95</v>
      </c>
      <c r="E94" s="20">
        <f>maj!H94</f>
        <v>7395</v>
      </c>
      <c r="F94" s="6">
        <f>F95+F97</f>
        <v>0</v>
      </c>
      <c r="G94" s="6">
        <f>G95+G97</f>
        <v>0</v>
      </c>
      <c r="H94" s="6">
        <f t="shared" si="1"/>
        <v>7395</v>
      </c>
    </row>
    <row r="95" spans="1:8" ht="38.25" hidden="1">
      <c r="A95" s="1"/>
      <c r="B95" s="1" t="s">
        <v>96</v>
      </c>
      <c r="C95" s="1"/>
      <c r="D95" s="2" t="s">
        <v>97</v>
      </c>
      <c r="E95" s="20">
        <f>maj!H95</f>
        <v>1026</v>
      </c>
      <c r="F95" s="3">
        <f>SUM(F96)</f>
        <v>0</v>
      </c>
      <c r="G95" s="3">
        <f>SUM(G96)</f>
        <v>0</v>
      </c>
      <c r="H95" s="3">
        <f t="shared" si="1"/>
        <v>1026</v>
      </c>
    </row>
    <row r="96" spans="1:8" ht="12.75" hidden="1">
      <c r="A96" s="1"/>
      <c r="B96" s="1"/>
      <c r="C96" s="1" t="s">
        <v>14</v>
      </c>
      <c r="D96" s="2" t="s">
        <v>15</v>
      </c>
      <c r="E96" s="20">
        <f>maj!H96</f>
        <v>1026</v>
      </c>
      <c r="F96" s="20">
        <f>marzec!I96</f>
        <v>0</v>
      </c>
      <c r="G96" s="20">
        <f>marzec!J96</f>
        <v>0</v>
      </c>
      <c r="H96" s="3">
        <f t="shared" si="1"/>
        <v>1026</v>
      </c>
    </row>
    <row r="97" spans="1:8" ht="25.5" hidden="1">
      <c r="A97" s="1"/>
      <c r="B97" s="1" t="s">
        <v>244</v>
      </c>
      <c r="C97" s="1"/>
      <c r="D97" s="2" t="s">
        <v>245</v>
      </c>
      <c r="E97" s="20">
        <f>maj!H97</f>
        <v>6369</v>
      </c>
      <c r="F97" s="25">
        <f>SUM(F98:F103)</f>
        <v>0</v>
      </c>
      <c r="G97" s="25">
        <f>SUM(G98:G103)</f>
        <v>0</v>
      </c>
      <c r="H97" s="3">
        <f t="shared" si="1"/>
        <v>6369</v>
      </c>
    </row>
    <row r="98" spans="1:8" ht="12.75" hidden="1">
      <c r="A98" s="1"/>
      <c r="B98" s="1"/>
      <c r="C98" s="1" t="s">
        <v>63</v>
      </c>
      <c r="D98" s="2" t="s">
        <v>64</v>
      </c>
      <c r="E98" s="20">
        <f>maj!H98</f>
        <v>1940</v>
      </c>
      <c r="F98" s="25"/>
      <c r="G98" s="25"/>
      <c r="H98" s="3">
        <f t="shared" si="1"/>
        <v>1940</v>
      </c>
    </row>
    <row r="99" spans="1:8" ht="25.5" hidden="1">
      <c r="A99" s="1"/>
      <c r="B99" s="1"/>
      <c r="C99" s="1" t="s">
        <v>43</v>
      </c>
      <c r="D99" s="2" t="s">
        <v>44</v>
      </c>
      <c r="E99" s="20">
        <f>maj!H99</f>
        <v>144</v>
      </c>
      <c r="F99" s="25"/>
      <c r="G99" s="25"/>
      <c r="H99" s="3">
        <f t="shared" si="1"/>
        <v>144</v>
      </c>
    </row>
    <row r="100" spans="1:8" ht="12.75" hidden="1">
      <c r="A100" s="1"/>
      <c r="B100" s="1"/>
      <c r="C100" s="1" t="s">
        <v>45</v>
      </c>
      <c r="D100" s="2" t="s">
        <v>246</v>
      </c>
      <c r="E100" s="20">
        <f>maj!H100</f>
        <v>23</v>
      </c>
      <c r="F100" s="25"/>
      <c r="G100" s="25"/>
      <c r="H100" s="3">
        <f t="shared" si="1"/>
        <v>23</v>
      </c>
    </row>
    <row r="101" spans="1:8" ht="12.75" hidden="1">
      <c r="A101" s="1"/>
      <c r="B101" s="1"/>
      <c r="C101" s="1" t="s">
        <v>12</v>
      </c>
      <c r="D101" s="2" t="s">
        <v>65</v>
      </c>
      <c r="E101" s="20">
        <f>maj!H101</f>
        <v>2854</v>
      </c>
      <c r="F101" s="25"/>
      <c r="G101" s="25"/>
      <c r="H101" s="3">
        <f t="shared" si="1"/>
        <v>2854</v>
      </c>
    </row>
    <row r="102" spans="1:8" ht="12.75" hidden="1">
      <c r="A102" s="1"/>
      <c r="B102" s="1"/>
      <c r="C102" s="1" t="s">
        <v>14</v>
      </c>
      <c r="D102" s="2" t="s">
        <v>15</v>
      </c>
      <c r="E102" s="20">
        <f>maj!H102</f>
        <v>108</v>
      </c>
      <c r="F102" s="25"/>
      <c r="G102" s="25"/>
      <c r="H102" s="3">
        <f t="shared" si="1"/>
        <v>108</v>
      </c>
    </row>
    <row r="103" spans="1:8" ht="12.75" hidden="1">
      <c r="A103" s="1"/>
      <c r="B103" s="1"/>
      <c r="C103" s="1" t="s">
        <v>47</v>
      </c>
      <c r="D103" s="2" t="s">
        <v>48</v>
      </c>
      <c r="E103" s="20">
        <f>maj!H103</f>
        <v>1300</v>
      </c>
      <c r="F103" s="25"/>
      <c r="G103" s="25"/>
      <c r="H103" s="3">
        <v>1300</v>
      </c>
    </row>
    <row r="104" spans="1:8" ht="25.5" hidden="1">
      <c r="A104" s="4" t="s">
        <v>98</v>
      </c>
      <c r="B104" s="4"/>
      <c r="C104" s="4"/>
      <c r="D104" s="5" t="s">
        <v>99</v>
      </c>
      <c r="E104" s="20">
        <f>maj!H104</f>
        <v>74269</v>
      </c>
      <c r="F104" s="6">
        <f>F105+F116</f>
        <v>0</v>
      </c>
      <c r="G104" s="6">
        <f>G105+G116</f>
        <v>0</v>
      </c>
      <c r="H104" s="6">
        <f t="shared" si="1"/>
        <v>74269</v>
      </c>
    </row>
    <row r="105" spans="1:8" ht="12.75" hidden="1">
      <c r="A105" s="1"/>
      <c r="B105" s="1" t="s">
        <v>100</v>
      </c>
      <c r="C105" s="1"/>
      <c r="D105" s="2" t="s">
        <v>101</v>
      </c>
      <c r="E105" s="20">
        <f>maj!H105</f>
        <v>73869</v>
      </c>
      <c r="F105" s="3">
        <f>SUM(F106:F114)</f>
        <v>0</v>
      </c>
      <c r="G105" s="3">
        <f>SUM(G106:G115)</f>
        <v>0</v>
      </c>
      <c r="H105" s="3">
        <f t="shared" si="1"/>
        <v>73869</v>
      </c>
    </row>
    <row r="106" spans="1:8" ht="25.5" hidden="1">
      <c r="A106" s="1"/>
      <c r="B106" s="1"/>
      <c r="C106" s="1" t="s">
        <v>43</v>
      </c>
      <c r="D106" s="2" t="s">
        <v>44</v>
      </c>
      <c r="E106" s="20">
        <f>maj!H106</f>
        <v>2576</v>
      </c>
      <c r="F106" s="22"/>
      <c r="G106" s="22"/>
      <c r="H106" s="3">
        <f t="shared" si="1"/>
        <v>2576</v>
      </c>
    </row>
    <row r="107" spans="1:8" ht="12.75" hidden="1">
      <c r="A107" s="1"/>
      <c r="B107" s="1"/>
      <c r="C107" s="1" t="s">
        <v>45</v>
      </c>
      <c r="D107" s="2" t="s">
        <v>46</v>
      </c>
      <c r="E107" s="20">
        <f>maj!H107</f>
        <v>400</v>
      </c>
      <c r="F107" s="22"/>
      <c r="G107" s="22"/>
      <c r="H107" s="3">
        <f t="shared" si="1"/>
        <v>400</v>
      </c>
    </row>
    <row r="108" spans="1:8" ht="12.75" hidden="1">
      <c r="A108" s="1"/>
      <c r="B108" s="1"/>
      <c r="C108" s="1" t="s">
        <v>63</v>
      </c>
      <c r="D108" s="2" t="s">
        <v>102</v>
      </c>
      <c r="E108" s="20">
        <f>maj!H108</f>
        <v>16100</v>
      </c>
      <c r="F108" s="22"/>
      <c r="G108" s="22"/>
      <c r="H108" s="3">
        <f t="shared" si="1"/>
        <v>16100</v>
      </c>
    </row>
    <row r="109" spans="1:8" ht="12.75" hidden="1">
      <c r="A109" s="1"/>
      <c r="B109" s="1"/>
      <c r="C109" s="1" t="s">
        <v>12</v>
      </c>
      <c r="D109" s="2" t="s">
        <v>93</v>
      </c>
      <c r="E109" s="20">
        <f>maj!H109</f>
        <v>19093</v>
      </c>
      <c r="F109" s="25"/>
      <c r="G109" s="25"/>
      <c r="H109" s="3">
        <f t="shared" si="1"/>
        <v>19093</v>
      </c>
    </row>
    <row r="110" spans="1:8" ht="12.75" hidden="1">
      <c r="A110" s="1"/>
      <c r="B110" s="1"/>
      <c r="C110" s="1" t="s">
        <v>31</v>
      </c>
      <c r="D110" s="2" t="s">
        <v>32</v>
      </c>
      <c r="E110" s="20">
        <f>maj!H110</f>
        <v>10500</v>
      </c>
      <c r="F110" s="25"/>
      <c r="G110" s="22"/>
      <c r="H110" s="3">
        <f t="shared" si="1"/>
        <v>10500</v>
      </c>
    </row>
    <row r="111" spans="1:8" ht="12.75" hidden="1">
      <c r="A111" s="1"/>
      <c r="B111" s="1"/>
      <c r="C111" s="1" t="s">
        <v>68</v>
      </c>
      <c r="D111" s="2" t="s">
        <v>69</v>
      </c>
      <c r="E111" s="20">
        <f>maj!H111</f>
        <v>500</v>
      </c>
      <c r="F111" s="25"/>
      <c r="G111" s="22"/>
      <c r="H111" s="3">
        <f t="shared" si="1"/>
        <v>500</v>
      </c>
    </row>
    <row r="112" spans="1:8" ht="12.75" hidden="1">
      <c r="A112" s="1"/>
      <c r="B112" s="1"/>
      <c r="C112" s="1" t="s">
        <v>14</v>
      </c>
      <c r="D112" s="2" t="s">
        <v>15</v>
      </c>
      <c r="E112" s="20">
        <f>maj!H112</f>
        <v>6700</v>
      </c>
      <c r="F112" s="25"/>
      <c r="G112" s="22"/>
      <c r="H112" s="3">
        <f t="shared" si="1"/>
        <v>6700</v>
      </c>
    </row>
    <row r="113" spans="1:8" ht="38.25" hidden="1">
      <c r="A113" s="1"/>
      <c r="B113" s="1"/>
      <c r="C113" s="1" t="s">
        <v>74</v>
      </c>
      <c r="D113" s="2" t="s">
        <v>75</v>
      </c>
      <c r="E113" s="20">
        <f>maj!H113</f>
        <v>1000</v>
      </c>
      <c r="F113" s="22"/>
      <c r="G113" s="22"/>
      <c r="H113" s="3">
        <f t="shared" si="1"/>
        <v>1000</v>
      </c>
    </row>
    <row r="114" spans="1:8" ht="12.75" hidden="1">
      <c r="A114" s="1"/>
      <c r="B114" s="1"/>
      <c r="C114" s="1" t="s">
        <v>80</v>
      </c>
      <c r="D114" s="2" t="s">
        <v>81</v>
      </c>
      <c r="E114" s="20">
        <f>maj!H114</f>
        <v>7000</v>
      </c>
      <c r="F114" s="25"/>
      <c r="G114" s="22"/>
      <c r="H114" s="3">
        <f t="shared" si="1"/>
        <v>7000</v>
      </c>
    </row>
    <row r="115" spans="1:8" ht="25.5" hidden="1">
      <c r="A115" s="1"/>
      <c r="B115" s="1"/>
      <c r="C115" s="1" t="s">
        <v>55</v>
      </c>
      <c r="D115" s="2" t="s">
        <v>56</v>
      </c>
      <c r="E115" s="20">
        <f>maj!H115</f>
        <v>10000</v>
      </c>
      <c r="F115" s="22"/>
      <c r="G115" s="25"/>
      <c r="H115" s="3">
        <f t="shared" si="1"/>
        <v>10000</v>
      </c>
    </row>
    <row r="116" spans="1:8" ht="12.75" hidden="1">
      <c r="A116" s="1"/>
      <c r="B116" s="1" t="s">
        <v>103</v>
      </c>
      <c r="C116" s="1"/>
      <c r="D116" s="2" t="s">
        <v>104</v>
      </c>
      <c r="E116" s="20">
        <f>maj!H116</f>
        <v>400</v>
      </c>
      <c r="F116" s="3">
        <f>SUM(F117)</f>
        <v>0</v>
      </c>
      <c r="G116" s="3">
        <f>SUM(G117)</f>
        <v>0</v>
      </c>
      <c r="H116" s="3">
        <f t="shared" si="1"/>
        <v>400</v>
      </c>
    </row>
    <row r="117" spans="1:8" ht="12.75" hidden="1">
      <c r="A117" s="1"/>
      <c r="B117" s="1"/>
      <c r="C117" s="1" t="s">
        <v>12</v>
      </c>
      <c r="D117" s="2" t="s">
        <v>93</v>
      </c>
      <c r="E117" s="20">
        <f>maj!H117</f>
        <v>400</v>
      </c>
      <c r="F117" s="22"/>
      <c r="G117" s="22"/>
      <c r="H117" s="3">
        <f t="shared" si="1"/>
        <v>400</v>
      </c>
    </row>
    <row r="118" spans="1:8" ht="12.75" hidden="1">
      <c r="A118" s="4" t="s">
        <v>105</v>
      </c>
      <c r="B118" s="4"/>
      <c r="C118" s="4"/>
      <c r="D118" s="5" t="s">
        <v>106</v>
      </c>
      <c r="E118" s="20">
        <f>maj!H118</f>
        <v>240000</v>
      </c>
      <c r="F118" s="6">
        <f>F119</f>
        <v>0</v>
      </c>
      <c r="G118" s="6">
        <f>G119</f>
        <v>0</v>
      </c>
      <c r="H118" s="6">
        <f t="shared" si="1"/>
        <v>240000</v>
      </c>
    </row>
    <row r="119" spans="1:8" ht="38.25" hidden="1">
      <c r="A119" s="1"/>
      <c r="B119" s="1" t="s">
        <v>107</v>
      </c>
      <c r="C119" s="1"/>
      <c r="D119" s="2" t="s">
        <v>108</v>
      </c>
      <c r="E119" s="20">
        <f>maj!H119</f>
        <v>240000</v>
      </c>
      <c r="F119" s="3">
        <f>SUM(F120)</f>
        <v>0</v>
      </c>
      <c r="G119" s="3">
        <f>SUM(G120)</f>
        <v>0</v>
      </c>
      <c r="H119" s="3">
        <f t="shared" si="1"/>
        <v>240000</v>
      </c>
    </row>
    <row r="120" spans="1:8" ht="51" hidden="1">
      <c r="A120" s="1"/>
      <c r="B120" s="1"/>
      <c r="C120" s="1" t="s">
        <v>109</v>
      </c>
      <c r="D120" s="2" t="s">
        <v>110</v>
      </c>
      <c r="E120" s="20">
        <f>maj!H120</f>
        <v>240000</v>
      </c>
      <c r="F120" s="25"/>
      <c r="G120" s="22"/>
      <c r="H120" s="3">
        <f t="shared" si="1"/>
        <v>240000</v>
      </c>
    </row>
    <row r="121" spans="1:8" ht="12.75" hidden="1">
      <c r="A121" s="4" t="s">
        <v>111</v>
      </c>
      <c r="B121" s="4"/>
      <c r="C121" s="4"/>
      <c r="D121" s="5" t="s">
        <v>112</v>
      </c>
      <c r="E121" s="20">
        <f>maj!H121</f>
        <v>53000</v>
      </c>
      <c r="F121" s="6">
        <f>F122+F124</f>
        <v>0</v>
      </c>
      <c r="G121" s="6">
        <f>G122+G124</f>
        <v>0</v>
      </c>
      <c r="H121" s="6">
        <f t="shared" si="1"/>
        <v>53000</v>
      </c>
    </row>
    <row r="122" spans="1:8" ht="12.75" hidden="1">
      <c r="A122" s="1"/>
      <c r="B122" s="1" t="s">
        <v>234</v>
      </c>
      <c r="C122" s="1"/>
      <c r="D122" s="2" t="s">
        <v>113</v>
      </c>
      <c r="E122" s="20">
        <f>maj!H122</f>
        <v>3000</v>
      </c>
      <c r="F122" s="3">
        <f>SUM(F123)</f>
        <v>0</v>
      </c>
      <c r="G122" s="3">
        <f>SUM(G123)</f>
        <v>0</v>
      </c>
      <c r="H122" s="3">
        <f t="shared" si="1"/>
        <v>3000</v>
      </c>
    </row>
    <row r="123" spans="1:8" ht="12.75" hidden="1">
      <c r="A123" s="1"/>
      <c r="B123" s="1"/>
      <c r="C123" s="1" t="s">
        <v>14</v>
      </c>
      <c r="D123" s="2" t="s">
        <v>15</v>
      </c>
      <c r="E123" s="20">
        <f>maj!H123</f>
        <v>3000</v>
      </c>
      <c r="F123" s="22"/>
      <c r="G123" s="22"/>
      <c r="H123" s="3">
        <f t="shared" si="1"/>
        <v>3000</v>
      </c>
    </row>
    <row r="124" spans="1:8" ht="12.75" hidden="1">
      <c r="A124" s="1"/>
      <c r="B124" s="1" t="s">
        <v>114</v>
      </c>
      <c r="C124" s="1"/>
      <c r="D124" s="2" t="s">
        <v>115</v>
      </c>
      <c r="E124" s="20">
        <f>maj!H124</f>
        <v>50000</v>
      </c>
      <c r="F124" s="3">
        <f>SUM(F125)</f>
        <v>0</v>
      </c>
      <c r="G124" s="3">
        <f>SUM(G125)</f>
        <v>0</v>
      </c>
      <c r="H124" s="3">
        <f t="shared" si="1"/>
        <v>50000</v>
      </c>
    </row>
    <row r="125" spans="1:8" ht="12.75" hidden="1">
      <c r="A125" s="1"/>
      <c r="B125" s="1"/>
      <c r="C125" s="1" t="s">
        <v>116</v>
      </c>
      <c r="D125" s="2" t="s">
        <v>117</v>
      </c>
      <c r="E125" s="20">
        <f>maj!H125</f>
        <v>50000</v>
      </c>
      <c r="F125" s="25"/>
      <c r="G125" s="22"/>
      <c r="H125" s="3">
        <f t="shared" si="1"/>
        <v>50000</v>
      </c>
    </row>
    <row r="126" spans="1:8" ht="12.75" hidden="1">
      <c r="A126" s="4" t="s">
        <v>118</v>
      </c>
      <c r="B126" s="4"/>
      <c r="C126" s="4"/>
      <c r="D126" s="5" t="s">
        <v>119</v>
      </c>
      <c r="E126" s="20">
        <f>maj!H126</f>
        <v>5316475</v>
      </c>
      <c r="F126" s="6">
        <f>F127+F150+F158+F172+F191+F205+F223+F226+F233</f>
        <v>0</v>
      </c>
      <c r="G126" s="6">
        <f>G127+G150+G158+G172+G191+G205+G223+G226+G233</f>
        <v>0</v>
      </c>
      <c r="H126" s="6">
        <f t="shared" si="1"/>
        <v>5316475</v>
      </c>
    </row>
    <row r="127" spans="1:8" ht="12.75" hidden="1">
      <c r="A127" s="4"/>
      <c r="B127" s="1" t="s">
        <v>120</v>
      </c>
      <c r="C127" s="4"/>
      <c r="D127" s="2" t="s">
        <v>121</v>
      </c>
      <c r="E127" s="20">
        <f>maj!H127</f>
        <v>2496515</v>
      </c>
      <c r="F127" s="3">
        <f>SUM(F128:F148)</f>
        <v>0</v>
      </c>
      <c r="G127" s="3">
        <f>SUM(G128:G149)</f>
        <v>0</v>
      </c>
      <c r="H127" s="3">
        <f t="shared" si="1"/>
        <v>2496515</v>
      </c>
    </row>
    <row r="128" spans="1:8" ht="25.5" hidden="1">
      <c r="A128" s="4"/>
      <c r="B128" s="4"/>
      <c r="C128" s="1" t="s">
        <v>59</v>
      </c>
      <c r="D128" s="2" t="s">
        <v>60</v>
      </c>
      <c r="E128" s="20">
        <f>maj!H128</f>
        <v>135900</v>
      </c>
      <c r="F128" s="22"/>
      <c r="G128" s="22"/>
      <c r="H128" s="3">
        <f t="shared" si="1"/>
        <v>135900</v>
      </c>
    </row>
    <row r="129" spans="1:8" ht="12.75" hidden="1">
      <c r="A129" s="4"/>
      <c r="B129" s="4"/>
      <c r="C129" s="1" t="s">
        <v>177</v>
      </c>
      <c r="D129" s="2" t="s">
        <v>178</v>
      </c>
      <c r="E129" s="20">
        <f>maj!H129</f>
        <v>384</v>
      </c>
      <c r="F129" s="22"/>
      <c r="G129" s="22"/>
      <c r="H129" s="3">
        <f t="shared" si="1"/>
        <v>384</v>
      </c>
    </row>
    <row r="130" spans="1:8" ht="25.5" hidden="1">
      <c r="A130" s="4"/>
      <c r="B130" s="4"/>
      <c r="C130" s="1" t="s">
        <v>39</v>
      </c>
      <c r="D130" s="2" t="s">
        <v>40</v>
      </c>
      <c r="E130" s="20">
        <f>maj!H130</f>
        <v>1570500</v>
      </c>
      <c r="F130" s="25"/>
      <c r="G130" s="25"/>
      <c r="H130" s="3">
        <f t="shared" si="1"/>
        <v>1570500</v>
      </c>
    </row>
    <row r="131" spans="1:8" ht="12.75" hidden="1">
      <c r="A131" s="4"/>
      <c r="B131" s="4"/>
      <c r="C131" s="1" t="s">
        <v>41</v>
      </c>
      <c r="D131" s="2" t="s">
        <v>42</v>
      </c>
      <c r="E131" s="20">
        <f>maj!H131</f>
        <v>120967</v>
      </c>
      <c r="F131" s="25"/>
      <c r="G131" s="25"/>
      <c r="H131" s="3">
        <f t="shared" si="1"/>
        <v>120967</v>
      </c>
    </row>
    <row r="132" spans="1:8" ht="25.5" hidden="1">
      <c r="A132" s="4"/>
      <c r="B132" s="4"/>
      <c r="C132" s="1" t="s">
        <v>43</v>
      </c>
      <c r="D132" s="2" t="s">
        <v>44</v>
      </c>
      <c r="E132" s="20">
        <f>maj!H132</f>
        <v>276188</v>
      </c>
      <c r="F132" s="25"/>
      <c r="G132" s="25"/>
      <c r="H132" s="3">
        <f t="shared" si="1"/>
        <v>276188</v>
      </c>
    </row>
    <row r="133" spans="1:8" ht="12.75" hidden="1">
      <c r="A133" s="4"/>
      <c r="B133" s="4"/>
      <c r="C133" s="1" t="s">
        <v>45</v>
      </c>
      <c r="D133" s="2" t="s">
        <v>46</v>
      </c>
      <c r="E133" s="20">
        <f>maj!H133</f>
        <v>44953</v>
      </c>
      <c r="F133" s="22"/>
      <c r="G133" s="22"/>
      <c r="H133" s="3">
        <f t="shared" si="1"/>
        <v>44953</v>
      </c>
    </row>
    <row r="134" spans="1:8" ht="12.75" hidden="1">
      <c r="A134" s="4"/>
      <c r="B134" s="4"/>
      <c r="C134" s="1" t="s">
        <v>63</v>
      </c>
      <c r="D134" s="2" t="s">
        <v>64</v>
      </c>
      <c r="E134" s="20">
        <f>maj!H134</f>
        <v>12000</v>
      </c>
      <c r="F134" s="22"/>
      <c r="G134" s="22"/>
      <c r="H134" s="3">
        <f t="shared" si="1"/>
        <v>12000</v>
      </c>
    </row>
    <row r="135" spans="1:8" ht="12.75" hidden="1">
      <c r="A135" s="4"/>
      <c r="B135" s="4"/>
      <c r="C135" s="1" t="s">
        <v>12</v>
      </c>
      <c r="D135" s="2" t="s">
        <v>65</v>
      </c>
      <c r="E135" s="20">
        <f>maj!H135</f>
        <v>153000</v>
      </c>
      <c r="F135" s="22"/>
      <c r="G135" s="22"/>
      <c r="H135" s="3">
        <f t="shared" si="1"/>
        <v>153000</v>
      </c>
    </row>
    <row r="136" spans="1:8" ht="25.5" hidden="1">
      <c r="A136" s="1"/>
      <c r="B136" s="1"/>
      <c r="C136" s="1" t="s">
        <v>122</v>
      </c>
      <c r="D136" s="2" t="s">
        <v>123</v>
      </c>
      <c r="E136" s="20">
        <f>maj!H136</f>
        <v>0</v>
      </c>
      <c r="F136" s="22"/>
      <c r="G136" s="22"/>
      <c r="H136" s="3">
        <f t="shared" si="1"/>
        <v>0</v>
      </c>
    </row>
    <row r="137" spans="1:8" ht="12.75" hidden="1">
      <c r="A137" s="1"/>
      <c r="B137" s="1"/>
      <c r="C137" s="1" t="s">
        <v>31</v>
      </c>
      <c r="D137" s="2" t="s">
        <v>32</v>
      </c>
      <c r="E137" s="20">
        <f>maj!H137</f>
        <v>34000</v>
      </c>
      <c r="F137" s="22"/>
      <c r="G137" s="22"/>
      <c r="H137" s="3">
        <f t="shared" si="1"/>
        <v>34000</v>
      </c>
    </row>
    <row r="138" spans="1:8" ht="12.75" hidden="1">
      <c r="A138" s="1"/>
      <c r="B138" s="1"/>
      <c r="C138" s="1" t="s">
        <v>22</v>
      </c>
      <c r="D138" s="2" t="s">
        <v>23</v>
      </c>
      <c r="E138" s="20">
        <f>maj!H138</f>
        <v>0</v>
      </c>
      <c r="F138" s="25"/>
      <c r="G138" s="22"/>
      <c r="H138" s="3">
        <f t="shared" si="1"/>
        <v>0</v>
      </c>
    </row>
    <row r="139" spans="1:8" ht="12.75" hidden="1">
      <c r="A139" s="1"/>
      <c r="B139" s="1"/>
      <c r="C139" s="1" t="s">
        <v>68</v>
      </c>
      <c r="D139" s="2" t="s">
        <v>69</v>
      </c>
      <c r="E139" s="20">
        <f>maj!H139</f>
        <v>2700</v>
      </c>
      <c r="F139" s="22"/>
      <c r="G139" s="22"/>
      <c r="H139" s="3">
        <f t="shared" si="1"/>
        <v>2700</v>
      </c>
    </row>
    <row r="140" spans="1:8" ht="12.75" hidden="1">
      <c r="A140" s="1"/>
      <c r="B140" s="1"/>
      <c r="C140" s="1" t="s">
        <v>14</v>
      </c>
      <c r="D140" s="2" t="s">
        <v>15</v>
      </c>
      <c r="E140" s="20">
        <f>maj!H140</f>
        <v>30000</v>
      </c>
      <c r="F140" s="22"/>
      <c r="G140" s="22"/>
      <c r="H140" s="3">
        <f t="shared" si="1"/>
        <v>30000</v>
      </c>
    </row>
    <row r="141" spans="1:8" ht="25.5" hidden="1">
      <c r="A141" s="1"/>
      <c r="B141" s="1"/>
      <c r="C141" s="1" t="s">
        <v>70</v>
      </c>
      <c r="D141" s="2" t="s">
        <v>71</v>
      </c>
      <c r="E141" s="20">
        <f>maj!H141</f>
        <v>2800</v>
      </c>
      <c r="F141" s="22"/>
      <c r="G141" s="22"/>
      <c r="H141" s="3">
        <f t="shared" si="1"/>
        <v>2800</v>
      </c>
    </row>
    <row r="142" spans="1:8" ht="38.25" hidden="1">
      <c r="A142" s="1"/>
      <c r="B142" s="1"/>
      <c r="C142" s="1" t="s">
        <v>72</v>
      </c>
      <c r="D142" s="2" t="s">
        <v>73</v>
      </c>
      <c r="E142" s="20">
        <f>maj!H142</f>
        <v>0</v>
      </c>
      <c r="F142" s="22"/>
      <c r="G142" s="22"/>
      <c r="H142" s="3">
        <f t="shared" si="1"/>
        <v>0</v>
      </c>
    </row>
    <row r="143" spans="1:8" ht="38.25" hidden="1">
      <c r="A143" s="1"/>
      <c r="B143" s="1"/>
      <c r="C143" s="1" t="s">
        <v>74</v>
      </c>
      <c r="D143" s="2" t="s">
        <v>75</v>
      </c>
      <c r="E143" s="20">
        <f>maj!H143</f>
        <v>7000</v>
      </c>
      <c r="F143" s="22"/>
      <c r="G143" s="22"/>
      <c r="H143" s="3">
        <f t="shared" si="1"/>
        <v>7000</v>
      </c>
    </row>
    <row r="144" spans="1:8" ht="12.75" hidden="1">
      <c r="A144" s="1"/>
      <c r="B144" s="1"/>
      <c r="C144" s="1" t="s">
        <v>47</v>
      </c>
      <c r="D144" s="2" t="s">
        <v>48</v>
      </c>
      <c r="E144" s="20">
        <f>maj!H144</f>
        <v>2800</v>
      </c>
      <c r="F144" s="22"/>
      <c r="G144" s="22"/>
      <c r="H144" s="3">
        <f t="shared" si="1"/>
        <v>2800</v>
      </c>
    </row>
    <row r="145" spans="1:8" ht="12.75" hidden="1">
      <c r="A145" s="1"/>
      <c r="B145" s="1"/>
      <c r="C145" s="1" t="s">
        <v>80</v>
      </c>
      <c r="D145" s="2" t="s">
        <v>81</v>
      </c>
      <c r="E145" s="20">
        <f>maj!H145</f>
        <v>4719</v>
      </c>
      <c r="F145" s="22"/>
      <c r="G145" s="22"/>
      <c r="H145" s="3">
        <f t="shared" si="1"/>
        <v>4719</v>
      </c>
    </row>
    <row r="146" spans="1:8" ht="25.5" hidden="1">
      <c r="A146" s="1"/>
      <c r="B146" s="1"/>
      <c r="C146" s="1" t="s">
        <v>49</v>
      </c>
      <c r="D146" s="2" t="s">
        <v>50</v>
      </c>
      <c r="E146" s="20">
        <f>maj!H146</f>
        <v>93704</v>
      </c>
      <c r="F146" s="22"/>
      <c r="G146" s="25"/>
      <c r="H146" s="3">
        <f t="shared" si="1"/>
        <v>93704</v>
      </c>
    </row>
    <row r="147" spans="1:8" ht="38.25" hidden="1">
      <c r="A147" s="1"/>
      <c r="B147" s="1"/>
      <c r="C147" s="1" t="s">
        <v>82</v>
      </c>
      <c r="D147" s="2" t="s">
        <v>83</v>
      </c>
      <c r="E147" s="20">
        <f>maj!H147</f>
        <v>3000</v>
      </c>
      <c r="F147" s="22"/>
      <c r="G147" s="22"/>
      <c r="H147" s="3">
        <f t="shared" si="1"/>
        <v>3000</v>
      </c>
    </row>
    <row r="148" spans="1:8" ht="25.5" hidden="1">
      <c r="A148" s="1"/>
      <c r="B148" s="1"/>
      <c r="C148" s="1" t="s">
        <v>84</v>
      </c>
      <c r="D148" s="2" t="s">
        <v>85</v>
      </c>
      <c r="E148" s="20">
        <f>maj!H148</f>
        <v>1900</v>
      </c>
      <c r="F148" s="22"/>
      <c r="G148" s="22"/>
      <c r="H148" s="3">
        <f t="shared" si="1"/>
        <v>1900</v>
      </c>
    </row>
    <row r="149" spans="1:8" ht="25.5" hidden="1">
      <c r="A149" s="1"/>
      <c r="B149" s="1"/>
      <c r="C149" s="1" t="s">
        <v>4</v>
      </c>
      <c r="D149" s="2" t="s">
        <v>5</v>
      </c>
      <c r="E149" s="20">
        <f>maj!H149</f>
        <v>0</v>
      </c>
      <c r="F149" s="22"/>
      <c r="G149" s="25"/>
      <c r="H149" s="3">
        <f t="shared" si="1"/>
        <v>0</v>
      </c>
    </row>
    <row r="150" spans="1:8" ht="25.5" hidden="1">
      <c r="A150" s="1"/>
      <c r="B150" s="1" t="s">
        <v>124</v>
      </c>
      <c r="C150" s="1"/>
      <c r="D150" s="2" t="s">
        <v>125</v>
      </c>
      <c r="E150" s="20">
        <f>maj!H150</f>
        <v>248040</v>
      </c>
      <c r="F150" s="3">
        <f>SUM(F151:F157)</f>
        <v>0</v>
      </c>
      <c r="G150" s="3">
        <f>SUM(G151:G157)</f>
        <v>0</v>
      </c>
      <c r="H150" s="3">
        <f t="shared" si="1"/>
        <v>248040</v>
      </c>
    </row>
    <row r="151" spans="1:8" ht="25.5" hidden="1">
      <c r="A151" s="1"/>
      <c r="B151" s="1"/>
      <c r="C151" s="1" t="s">
        <v>59</v>
      </c>
      <c r="D151" s="2" t="s">
        <v>60</v>
      </c>
      <c r="E151" s="20">
        <f>maj!H151</f>
        <v>16900</v>
      </c>
      <c r="F151" s="22"/>
      <c r="G151" s="22"/>
      <c r="H151" s="3">
        <f t="shared" si="1"/>
        <v>16900</v>
      </c>
    </row>
    <row r="152" spans="1:8" ht="25.5" hidden="1">
      <c r="A152" s="1"/>
      <c r="B152" s="1"/>
      <c r="C152" s="1" t="s">
        <v>39</v>
      </c>
      <c r="D152" s="2" t="s">
        <v>40</v>
      </c>
      <c r="E152" s="20">
        <f>maj!H152</f>
        <v>172700</v>
      </c>
      <c r="F152" s="22"/>
      <c r="G152" s="22"/>
      <c r="H152" s="3">
        <f t="shared" si="1"/>
        <v>172700</v>
      </c>
    </row>
    <row r="153" spans="1:8" ht="12.75" hidden="1">
      <c r="A153" s="1"/>
      <c r="B153" s="1"/>
      <c r="C153" s="1" t="s">
        <v>41</v>
      </c>
      <c r="D153" s="2" t="s">
        <v>42</v>
      </c>
      <c r="E153" s="20">
        <f>maj!H153</f>
        <v>14188</v>
      </c>
      <c r="F153" s="22"/>
      <c r="G153" s="25"/>
      <c r="H153" s="3">
        <f t="shared" si="1"/>
        <v>14188</v>
      </c>
    </row>
    <row r="154" spans="1:8" ht="25.5" hidden="1">
      <c r="A154" s="1"/>
      <c r="B154" s="1"/>
      <c r="C154" s="1" t="s">
        <v>43</v>
      </c>
      <c r="D154" s="2" t="s">
        <v>44</v>
      </c>
      <c r="E154" s="20">
        <f>maj!H154</f>
        <v>29580</v>
      </c>
      <c r="F154" s="22"/>
      <c r="G154" s="22"/>
      <c r="H154" s="3">
        <f t="shared" si="1"/>
        <v>29580</v>
      </c>
    </row>
    <row r="155" spans="1:8" ht="12.75" hidden="1">
      <c r="A155" s="1"/>
      <c r="B155" s="1"/>
      <c r="C155" s="1" t="s">
        <v>45</v>
      </c>
      <c r="D155" s="2" t="s">
        <v>46</v>
      </c>
      <c r="E155" s="20">
        <f>maj!H155</f>
        <v>4690</v>
      </c>
      <c r="F155" s="22"/>
      <c r="G155" s="22"/>
      <c r="H155" s="3">
        <f t="shared" si="1"/>
        <v>4690</v>
      </c>
    </row>
    <row r="156" spans="1:8" ht="12.75" hidden="1">
      <c r="A156" s="1"/>
      <c r="B156" s="1"/>
      <c r="C156" s="1" t="s">
        <v>68</v>
      </c>
      <c r="D156" s="2" t="s">
        <v>69</v>
      </c>
      <c r="E156" s="20">
        <f>maj!H156</f>
        <v>400</v>
      </c>
      <c r="F156" s="22"/>
      <c r="G156" s="22"/>
      <c r="H156" s="3">
        <f t="shared" si="1"/>
        <v>400</v>
      </c>
    </row>
    <row r="157" spans="1:8" ht="25.5" hidden="1">
      <c r="A157" s="1"/>
      <c r="B157" s="1"/>
      <c r="C157" s="1" t="s">
        <v>49</v>
      </c>
      <c r="D157" s="2" t="s">
        <v>50</v>
      </c>
      <c r="E157" s="20">
        <f>maj!H157</f>
        <v>9582</v>
      </c>
      <c r="F157" s="22"/>
      <c r="G157" s="22"/>
      <c r="H157" s="3">
        <f t="shared" si="1"/>
        <v>9582</v>
      </c>
    </row>
    <row r="158" spans="1:8" ht="12.75" hidden="1">
      <c r="A158" s="1"/>
      <c r="B158" s="1" t="s">
        <v>126</v>
      </c>
      <c r="C158" s="1"/>
      <c r="D158" s="2" t="s">
        <v>127</v>
      </c>
      <c r="E158" s="20">
        <f>maj!H158</f>
        <v>322095</v>
      </c>
      <c r="F158" s="3">
        <f>SUM(F159:F171)</f>
        <v>0</v>
      </c>
      <c r="G158" s="3">
        <f>SUM(G159:G171)</f>
        <v>0</v>
      </c>
      <c r="H158" s="3">
        <f t="shared" si="1"/>
        <v>322095</v>
      </c>
    </row>
    <row r="159" spans="1:8" ht="25.5" hidden="1">
      <c r="A159" s="1"/>
      <c r="B159" s="1"/>
      <c r="C159" s="1" t="s">
        <v>59</v>
      </c>
      <c r="D159" s="2" t="s">
        <v>60</v>
      </c>
      <c r="E159" s="20">
        <f>maj!H159</f>
        <v>19000</v>
      </c>
      <c r="F159" s="22"/>
      <c r="G159" s="22"/>
      <c r="H159" s="3">
        <f t="shared" si="1"/>
        <v>19000</v>
      </c>
    </row>
    <row r="160" spans="1:8" ht="25.5" hidden="1">
      <c r="A160" s="1"/>
      <c r="B160" s="1"/>
      <c r="C160" s="1" t="s">
        <v>39</v>
      </c>
      <c r="D160" s="2" t="s">
        <v>40</v>
      </c>
      <c r="E160" s="20">
        <f>maj!H160</f>
        <v>196580</v>
      </c>
      <c r="F160" s="25"/>
      <c r="G160" s="25"/>
      <c r="H160" s="3">
        <f t="shared" si="1"/>
        <v>196580</v>
      </c>
    </row>
    <row r="161" spans="1:8" ht="12.75" hidden="1">
      <c r="A161" s="1"/>
      <c r="B161" s="1"/>
      <c r="C161" s="1" t="s">
        <v>41</v>
      </c>
      <c r="D161" s="2" t="s">
        <v>42</v>
      </c>
      <c r="E161" s="20">
        <f>maj!H161</f>
        <v>17172</v>
      </c>
      <c r="F161" s="25"/>
      <c r="G161" s="25"/>
      <c r="H161" s="3">
        <f aca="true" t="shared" si="2" ref="H161:H226">E161-F161+G161</f>
        <v>17172</v>
      </c>
    </row>
    <row r="162" spans="1:8" ht="25.5" hidden="1">
      <c r="A162" s="1"/>
      <c r="B162" s="1"/>
      <c r="C162" s="1" t="s">
        <v>43</v>
      </c>
      <c r="D162" s="2" t="s">
        <v>44</v>
      </c>
      <c r="E162" s="20">
        <f>maj!H162</f>
        <v>36300</v>
      </c>
      <c r="F162" s="25"/>
      <c r="G162" s="25"/>
      <c r="H162" s="3">
        <f t="shared" si="2"/>
        <v>36300</v>
      </c>
    </row>
    <row r="163" spans="1:8" ht="12.75" hidden="1">
      <c r="A163" s="1"/>
      <c r="B163" s="1"/>
      <c r="C163" s="1" t="s">
        <v>45</v>
      </c>
      <c r="D163" s="2" t="s">
        <v>46</v>
      </c>
      <c r="E163" s="20">
        <f>maj!H163</f>
        <v>5740</v>
      </c>
      <c r="F163" s="25"/>
      <c r="G163" s="25"/>
      <c r="H163" s="3">
        <f t="shared" si="2"/>
        <v>5740</v>
      </c>
    </row>
    <row r="164" spans="1:8" ht="12.75" hidden="1">
      <c r="A164" s="1"/>
      <c r="B164" s="1"/>
      <c r="C164" s="1" t="s">
        <v>63</v>
      </c>
      <c r="D164" s="2" t="s">
        <v>64</v>
      </c>
      <c r="E164" s="20">
        <f>maj!H164</f>
        <v>8120</v>
      </c>
      <c r="F164" s="25"/>
      <c r="G164" s="25"/>
      <c r="H164" s="3">
        <f t="shared" si="2"/>
        <v>8120</v>
      </c>
    </row>
    <row r="165" spans="1:8" ht="12.75" hidden="1">
      <c r="A165" s="1"/>
      <c r="B165" s="1"/>
      <c r="C165" s="1" t="s">
        <v>12</v>
      </c>
      <c r="D165" s="2" t="s">
        <v>65</v>
      </c>
      <c r="E165" s="20">
        <f>maj!H165</f>
        <v>5000</v>
      </c>
      <c r="F165" s="22"/>
      <c r="G165" s="22"/>
      <c r="H165" s="3">
        <f t="shared" si="2"/>
        <v>5000</v>
      </c>
    </row>
    <row r="166" spans="1:8" ht="12.75" hidden="1">
      <c r="A166" s="1"/>
      <c r="B166" s="1"/>
      <c r="C166" s="1" t="s">
        <v>31</v>
      </c>
      <c r="D166" s="2" t="s">
        <v>32</v>
      </c>
      <c r="E166" s="20">
        <f>maj!H166</f>
        <v>1600</v>
      </c>
      <c r="F166" s="22"/>
      <c r="G166" s="22"/>
      <c r="H166" s="3">
        <f t="shared" si="2"/>
        <v>1600</v>
      </c>
    </row>
    <row r="167" spans="1:8" ht="12.75" hidden="1">
      <c r="A167" s="1"/>
      <c r="B167" s="1"/>
      <c r="C167" s="1" t="s">
        <v>68</v>
      </c>
      <c r="D167" s="2" t="s">
        <v>69</v>
      </c>
      <c r="E167" s="20">
        <f>maj!H167</f>
        <v>350</v>
      </c>
      <c r="F167" s="22"/>
      <c r="G167" s="22"/>
      <c r="H167" s="3">
        <f t="shared" si="2"/>
        <v>350</v>
      </c>
    </row>
    <row r="168" spans="1:8" ht="12.75" hidden="1">
      <c r="A168" s="1"/>
      <c r="B168" s="1"/>
      <c r="C168" s="1" t="s">
        <v>14</v>
      </c>
      <c r="D168" s="2" t="s">
        <v>15</v>
      </c>
      <c r="E168" s="20">
        <f>maj!H168</f>
        <v>19000</v>
      </c>
      <c r="F168" s="22"/>
      <c r="G168" s="22"/>
      <c r="H168" s="3">
        <f t="shared" si="2"/>
        <v>19000</v>
      </c>
    </row>
    <row r="169" spans="1:8" ht="38.25" hidden="1">
      <c r="A169" s="1"/>
      <c r="B169" s="1"/>
      <c r="C169" s="1" t="s">
        <v>74</v>
      </c>
      <c r="D169" s="2" t="s">
        <v>75</v>
      </c>
      <c r="E169" s="20">
        <f>maj!H169</f>
        <v>1200</v>
      </c>
      <c r="F169" s="22"/>
      <c r="G169" s="22"/>
      <c r="H169" s="3">
        <f t="shared" si="2"/>
        <v>1200</v>
      </c>
    </row>
    <row r="170" spans="1:8" ht="12.75" hidden="1">
      <c r="A170" s="1"/>
      <c r="B170" s="1"/>
      <c r="C170" s="1" t="s">
        <v>80</v>
      </c>
      <c r="D170" s="2" t="s">
        <v>81</v>
      </c>
      <c r="E170" s="20">
        <f>maj!H170</f>
        <v>450</v>
      </c>
      <c r="F170" s="22"/>
      <c r="G170" s="22"/>
      <c r="H170" s="3">
        <f t="shared" si="2"/>
        <v>450</v>
      </c>
    </row>
    <row r="171" spans="1:8" ht="25.5" hidden="1">
      <c r="A171" s="1"/>
      <c r="B171" s="1"/>
      <c r="C171" s="1" t="s">
        <v>49</v>
      </c>
      <c r="D171" s="2" t="s">
        <v>50</v>
      </c>
      <c r="E171" s="20">
        <f>maj!H171</f>
        <v>11583</v>
      </c>
      <c r="F171" s="22"/>
      <c r="G171" s="22"/>
      <c r="H171" s="3">
        <f t="shared" si="2"/>
        <v>11583</v>
      </c>
    </row>
    <row r="172" spans="1:8" ht="12.75" hidden="1">
      <c r="A172" s="1"/>
      <c r="B172" s="1" t="s">
        <v>128</v>
      </c>
      <c r="C172" s="1"/>
      <c r="D172" s="2" t="s">
        <v>129</v>
      </c>
      <c r="E172" s="20">
        <f>maj!H172</f>
        <v>1374850</v>
      </c>
      <c r="F172" s="3">
        <f>SUM(F173:F190)</f>
        <v>0</v>
      </c>
      <c r="G172" s="3">
        <f>SUM(G173:G190)</f>
        <v>0</v>
      </c>
      <c r="H172" s="3">
        <f t="shared" si="2"/>
        <v>1374850</v>
      </c>
    </row>
    <row r="173" spans="1:8" ht="25.5" hidden="1">
      <c r="A173" s="1"/>
      <c r="B173" s="1"/>
      <c r="C173" s="1" t="s">
        <v>59</v>
      </c>
      <c r="D173" s="2" t="s">
        <v>60</v>
      </c>
      <c r="E173" s="20">
        <f>maj!H173</f>
        <v>82550</v>
      </c>
      <c r="F173" s="22"/>
      <c r="G173" s="22"/>
      <c r="H173" s="3">
        <f t="shared" si="2"/>
        <v>82550</v>
      </c>
    </row>
    <row r="174" spans="1:8" ht="25.5" hidden="1">
      <c r="A174" s="1"/>
      <c r="B174" s="1"/>
      <c r="C174" s="1" t="s">
        <v>39</v>
      </c>
      <c r="D174" s="2" t="s">
        <v>40</v>
      </c>
      <c r="E174" s="20">
        <f>maj!H174</f>
        <v>839167</v>
      </c>
      <c r="F174" s="25"/>
      <c r="G174" s="25"/>
      <c r="H174" s="3">
        <f t="shared" si="2"/>
        <v>839167</v>
      </c>
    </row>
    <row r="175" spans="1:8" ht="12.75" hidden="1">
      <c r="A175" s="1"/>
      <c r="B175" s="1"/>
      <c r="C175" s="1" t="s">
        <v>41</v>
      </c>
      <c r="D175" s="2" t="s">
        <v>42</v>
      </c>
      <c r="E175" s="20">
        <f>maj!H175</f>
        <v>65103</v>
      </c>
      <c r="F175" s="25"/>
      <c r="G175" s="25"/>
      <c r="H175" s="3">
        <f t="shared" si="2"/>
        <v>65103</v>
      </c>
    </row>
    <row r="176" spans="1:8" ht="25.5" hidden="1">
      <c r="A176" s="1"/>
      <c r="B176" s="1"/>
      <c r="C176" s="1" t="s">
        <v>43</v>
      </c>
      <c r="D176" s="2" t="s">
        <v>44</v>
      </c>
      <c r="E176" s="20">
        <f>maj!H176</f>
        <v>147138</v>
      </c>
      <c r="F176" s="25"/>
      <c r="G176" s="25"/>
      <c r="H176" s="3">
        <f t="shared" si="2"/>
        <v>147138</v>
      </c>
    </row>
    <row r="177" spans="1:8" ht="12.75" hidden="1">
      <c r="A177" s="1"/>
      <c r="B177" s="1"/>
      <c r="C177" s="1" t="s">
        <v>45</v>
      </c>
      <c r="D177" s="2" t="s">
        <v>46</v>
      </c>
      <c r="E177" s="20">
        <f>maj!H177</f>
        <v>24172</v>
      </c>
      <c r="F177" s="25"/>
      <c r="G177" s="25"/>
      <c r="H177" s="3">
        <f t="shared" si="2"/>
        <v>24172</v>
      </c>
    </row>
    <row r="178" spans="1:8" ht="12.75" hidden="1">
      <c r="A178" s="1"/>
      <c r="B178" s="1"/>
      <c r="C178" s="1" t="s">
        <v>63</v>
      </c>
      <c r="D178" s="2" t="s">
        <v>64</v>
      </c>
      <c r="E178" s="20">
        <f>maj!H178</f>
        <v>22000</v>
      </c>
      <c r="F178" s="25"/>
      <c r="G178" s="25"/>
      <c r="H178" s="3">
        <f t="shared" si="2"/>
        <v>22000</v>
      </c>
    </row>
    <row r="179" spans="1:8" ht="12.75" hidden="1">
      <c r="A179" s="1"/>
      <c r="B179" s="1"/>
      <c r="C179" s="1" t="s">
        <v>12</v>
      </c>
      <c r="D179" s="2" t="s">
        <v>65</v>
      </c>
      <c r="E179" s="20">
        <f>maj!H179</f>
        <v>72000</v>
      </c>
      <c r="F179" s="25"/>
      <c r="G179" s="25"/>
      <c r="H179" s="3">
        <f t="shared" si="2"/>
        <v>72000</v>
      </c>
    </row>
    <row r="180" spans="1:8" ht="12.75" hidden="1">
      <c r="A180" s="1"/>
      <c r="B180" s="1"/>
      <c r="C180" s="1" t="s">
        <v>31</v>
      </c>
      <c r="D180" s="2" t="s">
        <v>32</v>
      </c>
      <c r="E180" s="20">
        <f>maj!H180</f>
        <v>20000</v>
      </c>
      <c r="F180" s="25"/>
      <c r="G180" s="25"/>
      <c r="H180" s="3">
        <f t="shared" si="2"/>
        <v>20000</v>
      </c>
    </row>
    <row r="181" spans="1:8" ht="12.75" hidden="1">
      <c r="A181" s="1"/>
      <c r="B181" s="1"/>
      <c r="C181" s="1" t="s">
        <v>22</v>
      </c>
      <c r="D181" s="2" t="s">
        <v>23</v>
      </c>
      <c r="E181" s="20">
        <f>maj!H181</f>
        <v>0</v>
      </c>
      <c r="F181" s="25"/>
      <c r="G181" s="25"/>
      <c r="H181" s="3">
        <f t="shared" si="2"/>
        <v>0</v>
      </c>
    </row>
    <row r="182" spans="1:8" ht="12.75" hidden="1">
      <c r="A182" s="1"/>
      <c r="B182" s="1"/>
      <c r="C182" s="1" t="s">
        <v>68</v>
      </c>
      <c r="D182" s="2" t="s">
        <v>69</v>
      </c>
      <c r="E182" s="20">
        <f>maj!H182</f>
        <v>1100</v>
      </c>
      <c r="F182" s="25"/>
      <c r="G182" s="25"/>
      <c r="H182" s="3">
        <f t="shared" si="2"/>
        <v>1100</v>
      </c>
    </row>
    <row r="183" spans="1:8" ht="12.75" hidden="1">
      <c r="A183" s="1"/>
      <c r="B183" s="1"/>
      <c r="C183" s="1" t="s">
        <v>14</v>
      </c>
      <c r="D183" s="2" t="s">
        <v>15</v>
      </c>
      <c r="E183" s="20">
        <f>maj!H183</f>
        <v>26684</v>
      </c>
      <c r="F183" s="25"/>
      <c r="G183" s="25"/>
      <c r="H183" s="3">
        <f t="shared" si="2"/>
        <v>26684</v>
      </c>
    </row>
    <row r="184" spans="1:8" ht="25.5" hidden="1">
      <c r="A184" s="1"/>
      <c r="B184" s="1"/>
      <c r="C184" s="1" t="s">
        <v>70</v>
      </c>
      <c r="D184" s="2" t="s">
        <v>71</v>
      </c>
      <c r="E184" s="20">
        <f>maj!H184</f>
        <v>4000</v>
      </c>
      <c r="F184" s="25"/>
      <c r="G184" s="25"/>
      <c r="H184" s="3">
        <f t="shared" si="2"/>
        <v>4000</v>
      </c>
    </row>
    <row r="185" spans="1:8" ht="38.25" hidden="1">
      <c r="A185" s="1"/>
      <c r="B185" s="1"/>
      <c r="C185" s="1" t="s">
        <v>74</v>
      </c>
      <c r="D185" s="2" t="s">
        <v>75</v>
      </c>
      <c r="E185" s="20">
        <f>maj!H185</f>
        <v>2900</v>
      </c>
      <c r="F185" s="25"/>
      <c r="G185" s="25"/>
      <c r="H185" s="3">
        <f t="shared" si="2"/>
        <v>2900</v>
      </c>
    </row>
    <row r="186" spans="1:8" ht="12.75" hidden="1">
      <c r="A186" s="1"/>
      <c r="B186" s="1"/>
      <c r="C186" s="1" t="s">
        <v>47</v>
      </c>
      <c r="D186" s="2" t="s">
        <v>48</v>
      </c>
      <c r="E186" s="20">
        <f>maj!H186</f>
        <v>1950</v>
      </c>
      <c r="F186" s="25"/>
      <c r="G186" s="25"/>
      <c r="H186" s="3">
        <f t="shared" si="2"/>
        <v>1950</v>
      </c>
    </row>
    <row r="187" spans="1:8" ht="12.75" hidden="1">
      <c r="A187" s="1"/>
      <c r="B187" s="1"/>
      <c r="C187" s="1" t="s">
        <v>80</v>
      </c>
      <c r="D187" s="2" t="s">
        <v>81</v>
      </c>
      <c r="E187" s="20">
        <f>maj!H187</f>
        <v>5100</v>
      </c>
      <c r="F187" s="25"/>
      <c r="G187" s="25"/>
      <c r="H187" s="3">
        <f t="shared" si="2"/>
        <v>5100</v>
      </c>
    </row>
    <row r="188" spans="1:8" ht="25.5" hidden="1">
      <c r="A188" s="1"/>
      <c r="B188" s="1"/>
      <c r="C188" s="1" t="s">
        <v>49</v>
      </c>
      <c r="D188" s="2" t="s">
        <v>50</v>
      </c>
      <c r="E188" s="20">
        <f>maj!H188</f>
        <v>58495</v>
      </c>
      <c r="F188" s="25"/>
      <c r="G188" s="25"/>
      <c r="H188" s="3">
        <f t="shared" si="2"/>
        <v>58495</v>
      </c>
    </row>
    <row r="189" spans="1:8" ht="38.25" hidden="1">
      <c r="A189" s="1"/>
      <c r="B189" s="1"/>
      <c r="C189" s="1" t="s">
        <v>82</v>
      </c>
      <c r="D189" s="2" t="s">
        <v>83</v>
      </c>
      <c r="E189" s="20">
        <f>maj!H189</f>
        <v>1200</v>
      </c>
      <c r="F189" s="22"/>
      <c r="G189" s="22"/>
      <c r="H189" s="3">
        <f t="shared" si="2"/>
        <v>1200</v>
      </c>
    </row>
    <row r="190" spans="1:8" ht="25.5" hidden="1">
      <c r="A190" s="1"/>
      <c r="B190" s="1"/>
      <c r="C190" s="1" t="s">
        <v>84</v>
      </c>
      <c r="D190" s="2" t="s">
        <v>85</v>
      </c>
      <c r="E190" s="20">
        <f>maj!H190</f>
        <v>1291</v>
      </c>
      <c r="F190" s="22"/>
      <c r="G190" s="22"/>
      <c r="H190" s="3">
        <f t="shared" si="2"/>
        <v>1291</v>
      </c>
    </row>
    <row r="191" spans="1:8" ht="12.75" hidden="1">
      <c r="A191" s="1"/>
      <c r="B191" s="1" t="s">
        <v>130</v>
      </c>
      <c r="C191" s="1"/>
      <c r="D191" s="2" t="s">
        <v>131</v>
      </c>
      <c r="E191" s="20">
        <f>maj!H191</f>
        <v>377533</v>
      </c>
      <c r="F191" s="3">
        <f>SUM(F192:F203)</f>
        <v>0</v>
      </c>
      <c r="G191" s="3">
        <f>SUM(G192:G204)</f>
        <v>0</v>
      </c>
      <c r="H191" s="3">
        <f t="shared" si="2"/>
        <v>377533</v>
      </c>
    </row>
    <row r="192" spans="1:8" ht="25.5" hidden="1">
      <c r="A192" s="1"/>
      <c r="B192" s="1"/>
      <c r="C192" s="1" t="s">
        <v>59</v>
      </c>
      <c r="D192" s="2" t="s">
        <v>60</v>
      </c>
      <c r="E192" s="20">
        <f>maj!H192</f>
        <v>12</v>
      </c>
      <c r="F192" s="22"/>
      <c r="G192" s="22"/>
      <c r="H192" s="3">
        <f t="shared" si="2"/>
        <v>12</v>
      </c>
    </row>
    <row r="193" spans="1:8" ht="25.5" hidden="1">
      <c r="A193" s="1"/>
      <c r="B193" s="1"/>
      <c r="C193" s="1" t="s">
        <v>39</v>
      </c>
      <c r="D193" s="2" t="s">
        <v>40</v>
      </c>
      <c r="E193" s="20">
        <f>maj!H193</f>
        <v>50000</v>
      </c>
      <c r="F193" s="22"/>
      <c r="G193" s="22"/>
      <c r="H193" s="3">
        <f t="shared" si="2"/>
        <v>50000</v>
      </c>
    </row>
    <row r="194" spans="1:8" ht="12.75" hidden="1">
      <c r="A194" s="1"/>
      <c r="B194" s="1"/>
      <c r="C194" s="1" t="s">
        <v>41</v>
      </c>
      <c r="D194" s="2" t="s">
        <v>42</v>
      </c>
      <c r="E194" s="20">
        <f>maj!H194</f>
        <v>3161</v>
      </c>
      <c r="F194" s="22"/>
      <c r="G194" s="22"/>
      <c r="H194" s="3">
        <f t="shared" si="2"/>
        <v>3161</v>
      </c>
    </row>
    <row r="195" spans="1:8" ht="25.5" hidden="1">
      <c r="A195" s="1"/>
      <c r="B195" s="1"/>
      <c r="C195" s="1" t="s">
        <v>43</v>
      </c>
      <c r="D195" s="2" t="s">
        <v>44</v>
      </c>
      <c r="E195" s="20">
        <f>maj!H195</f>
        <v>9400</v>
      </c>
      <c r="F195" s="22"/>
      <c r="G195" s="22"/>
      <c r="H195" s="3">
        <f t="shared" si="2"/>
        <v>9400</v>
      </c>
    </row>
    <row r="196" spans="1:8" ht="12.75" hidden="1">
      <c r="A196" s="1"/>
      <c r="B196" s="1"/>
      <c r="C196" s="1" t="s">
        <v>45</v>
      </c>
      <c r="D196" s="2" t="s">
        <v>46</v>
      </c>
      <c r="E196" s="20">
        <f>maj!H196</f>
        <v>1310</v>
      </c>
      <c r="F196" s="22"/>
      <c r="G196" s="22"/>
      <c r="H196" s="3">
        <f t="shared" si="2"/>
        <v>1310</v>
      </c>
    </row>
    <row r="197" spans="1:8" ht="12.75" hidden="1">
      <c r="A197" s="1"/>
      <c r="B197" s="1"/>
      <c r="C197" s="1" t="s">
        <v>12</v>
      </c>
      <c r="D197" s="2" t="s">
        <v>65</v>
      </c>
      <c r="E197" s="20">
        <f>maj!H197</f>
        <v>50000</v>
      </c>
      <c r="F197" s="22"/>
      <c r="G197" s="22"/>
      <c r="H197" s="3">
        <f t="shared" si="2"/>
        <v>50000</v>
      </c>
    </row>
    <row r="198" spans="1:8" ht="12.75" hidden="1">
      <c r="A198" s="1"/>
      <c r="B198" s="1"/>
      <c r="C198" s="1" t="s">
        <v>68</v>
      </c>
      <c r="D198" s="2" t="s">
        <v>69</v>
      </c>
      <c r="E198" s="20">
        <f>maj!H198</f>
        <v>200</v>
      </c>
      <c r="F198" s="22"/>
      <c r="G198" s="22"/>
      <c r="H198" s="3">
        <f t="shared" si="2"/>
        <v>200</v>
      </c>
    </row>
    <row r="199" spans="1:8" ht="12.75" hidden="1">
      <c r="A199" s="1"/>
      <c r="B199" s="1"/>
      <c r="C199" s="1" t="s">
        <v>14</v>
      </c>
      <c r="D199" s="2" t="s">
        <v>15</v>
      </c>
      <c r="E199" s="20">
        <f>maj!H199</f>
        <v>260000</v>
      </c>
      <c r="F199" s="22"/>
      <c r="G199" s="22"/>
      <c r="H199" s="3">
        <f t="shared" si="2"/>
        <v>260000</v>
      </c>
    </row>
    <row r="200" spans="1:8" ht="38.25" hidden="1">
      <c r="A200" s="1"/>
      <c r="B200" s="1"/>
      <c r="C200" s="1" t="s">
        <v>72</v>
      </c>
      <c r="D200" s="2" t="s">
        <v>73</v>
      </c>
      <c r="E200" s="20">
        <f>maj!H200</f>
        <v>600</v>
      </c>
      <c r="F200" s="22"/>
      <c r="G200" s="22"/>
      <c r="H200" s="3">
        <f t="shared" si="2"/>
        <v>600</v>
      </c>
    </row>
    <row r="201" spans="1:8" ht="12.75" hidden="1">
      <c r="A201" s="1"/>
      <c r="B201" s="1"/>
      <c r="C201" s="1" t="s">
        <v>47</v>
      </c>
      <c r="D201" s="2" t="s">
        <v>132</v>
      </c>
      <c r="E201" s="20">
        <f>maj!H201</f>
        <v>250</v>
      </c>
      <c r="F201" s="22"/>
      <c r="G201" s="22"/>
      <c r="H201" s="3">
        <f t="shared" si="2"/>
        <v>250</v>
      </c>
    </row>
    <row r="202" spans="1:8" ht="12.75" hidden="1">
      <c r="A202" s="1"/>
      <c r="B202" s="1"/>
      <c r="C202" s="1" t="s">
        <v>80</v>
      </c>
      <c r="D202" s="2" t="s">
        <v>81</v>
      </c>
      <c r="E202" s="20">
        <f>maj!H202</f>
        <v>1600</v>
      </c>
      <c r="F202" s="22"/>
      <c r="G202" s="22"/>
      <c r="H202" s="3">
        <f t="shared" si="2"/>
        <v>1600</v>
      </c>
    </row>
    <row r="203" spans="1:8" ht="25.5" hidden="1">
      <c r="A203" s="1"/>
      <c r="B203" s="1"/>
      <c r="C203" s="1" t="s">
        <v>49</v>
      </c>
      <c r="D203" s="2" t="s">
        <v>50</v>
      </c>
      <c r="E203" s="20">
        <f>maj!H203</f>
        <v>1000</v>
      </c>
      <c r="F203" s="22"/>
      <c r="G203" s="22"/>
      <c r="H203" s="3">
        <f t="shared" si="2"/>
        <v>1000</v>
      </c>
    </row>
    <row r="204" spans="1:8" ht="25.5" hidden="1">
      <c r="A204" s="1"/>
      <c r="B204" s="1"/>
      <c r="C204" s="1" t="s">
        <v>86</v>
      </c>
      <c r="D204" s="2" t="s">
        <v>87</v>
      </c>
      <c r="E204" s="20">
        <f>maj!H204</f>
        <v>0</v>
      </c>
      <c r="F204" s="22"/>
      <c r="G204" s="25"/>
      <c r="H204" s="3">
        <f t="shared" si="2"/>
        <v>0</v>
      </c>
    </row>
    <row r="205" spans="1:8" ht="25.5" hidden="1">
      <c r="A205" s="1"/>
      <c r="B205" s="1" t="s">
        <v>133</v>
      </c>
      <c r="C205" s="1"/>
      <c r="D205" s="2" t="s">
        <v>134</v>
      </c>
      <c r="E205" s="20">
        <f>maj!H205</f>
        <v>306823</v>
      </c>
      <c r="F205" s="3">
        <f>SUM(F206:F222)</f>
        <v>0</v>
      </c>
      <c r="G205" s="3">
        <f>SUM(G206:G222)</f>
        <v>0</v>
      </c>
      <c r="H205" s="3">
        <f t="shared" si="2"/>
        <v>306823</v>
      </c>
    </row>
    <row r="206" spans="1:8" ht="25.5" hidden="1">
      <c r="A206" s="1"/>
      <c r="B206" s="1"/>
      <c r="C206" s="1" t="s">
        <v>59</v>
      </c>
      <c r="D206" s="2" t="s">
        <v>60</v>
      </c>
      <c r="E206" s="20">
        <f>maj!H206</f>
        <v>24</v>
      </c>
      <c r="F206" s="22"/>
      <c r="G206" s="22"/>
      <c r="H206" s="3">
        <f t="shared" si="2"/>
        <v>24</v>
      </c>
    </row>
    <row r="207" spans="1:8" ht="25.5" hidden="1">
      <c r="A207" s="1"/>
      <c r="B207" s="1"/>
      <c r="C207" s="1" t="s">
        <v>39</v>
      </c>
      <c r="D207" s="2" t="s">
        <v>40</v>
      </c>
      <c r="E207" s="20">
        <f>maj!H207</f>
        <v>214500</v>
      </c>
      <c r="F207" s="22"/>
      <c r="G207" s="22"/>
      <c r="H207" s="3">
        <f t="shared" si="2"/>
        <v>214500</v>
      </c>
    </row>
    <row r="208" spans="1:8" ht="12.75" hidden="1">
      <c r="A208" s="1"/>
      <c r="B208" s="1"/>
      <c r="C208" s="1" t="s">
        <v>41</v>
      </c>
      <c r="D208" s="2" t="s">
        <v>42</v>
      </c>
      <c r="E208" s="20">
        <f>maj!H208</f>
        <v>15655</v>
      </c>
      <c r="F208" s="22"/>
      <c r="G208" s="22"/>
      <c r="H208" s="3">
        <f t="shared" si="2"/>
        <v>15655</v>
      </c>
    </row>
    <row r="209" spans="1:8" ht="25.5" hidden="1">
      <c r="A209" s="1"/>
      <c r="B209" s="1"/>
      <c r="C209" s="1" t="s">
        <v>43</v>
      </c>
      <c r="D209" s="2" t="s">
        <v>44</v>
      </c>
      <c r="E209" s="20">
        <f>maj!H209</f>
        <v>35000</v>
      </c>
      <c r="F209" s="22"/>
      <c r="G209" s="22"/>
      <c r="H209" s="3">
        <f t="shared" si="2"/>
        <v>35000</v>
      </c>
    </row>
    <row r="210" spans="1:8" ht="12.75" hidden="1">
      <c r="A210" s="1"/>
      <c r="B210" s="1"/>
      <c r="C210" s="1" t="s">
        <v>45</v>
      </c>
      <c r="D210" s="2" t="s">
        <v>46</v>
      </c>
      <c r="E210" s="20">
        <f>maj!H210</f>
        <v>5300</v>
      </c>
      <c r="F210" s="22"/>
      <c r="G210" s="22"/>
      <c r="H210" s="3">
        <f t="shared" si="2"/>
        <v>5300</v>
      </c>
    </row>
    <row r="211" spans="1:8" ht="12.75" hidden="1">
      <c r="A211" s="1"/>
      <c r="B211" s="1"/>
      <c r="C211" s="1" t="s">
        <v>12</v>
      </c>
      <c r="D211" s="2" t="s">
        <v>65</v>
      </c>
      <c r="E211" s="20">
        <f>maj!H211</f>
        <v>9000</v>
      </c>
      <c r="F211" s="22"/>
      <c r="G211" s="22"/>
      <c r="H211" s="3">
        <f t="shared" si="2"/>
        <v>9000</v>
      </c>
    </row>
    <row r="212" spans="1:8" ht="12.75" hidden="1">
      <c r="A212" s="1"/>
      <c r="B212" s="1"/>
      <c r="C212" s="1" t="s">
        <v>68</v>
      </c>
      <c r="D212" s="2" t="s">
        <v>69</v>
      </c>
      <c r="E212" s="20">
        <f>maj!H212</f>
        <v>600</v>
      </c>
      <c r="F212" s="22"/>
      <c r="G212" s="22"/>
      <c r="H212" s="3">
        <f t="shared" si="2"/>
        <v>600</v>
      </c>
    </row>
    <row r="213" spans="1:8" ht="12.75" hidden="1">
      <c r="A213" s="1"/>
      <c r="B213" s="1"/>
      <c r="C213" s="1" t="s">
        <v>14</v>
      </c>
      <c r="D213" s="2" t="s">
        <v>15</v>
      </c>
      <c r="E213" s="20">
        <f>maj!H213</f>
        <v>2644</v>
      </c>
      <c r="F213" s="22"/>
      <c r="G213" s="22"/>
      <c r="H213" s="3">
        <f t="shared" si="2"/>
        <v>2644</v>
      </c>
    </row>
    <row r="214" spans="1:8" ht="25.5" hidden="1">
      <c r="A214" s="1"/>
      <c r="B214" s="1"/>
      <c r="C214" s="1" t="s">
        <v>70</v>
      </c>
      <c r="D214" s="2" t="s">
        <v>71</v>
      </c>
      <c r="E214" s="20">
        <f>maj!H214</f>
        <v>2000</v>
      </c>
      <c r="F214" s="22"/>
      <c r="G214" s="22"/>
      <c r="H214" s="3">
        <f t="shared" si="2"/>
        <v>2000</v>
      </c>
    </row>
    <row r="215" spans="1:8" ht="38.25" hidden="1">
      <c r="A215" s="1"/>
      <c r="B215" s="1"/>
      <c r="C215" s="1" t="s">
        <v>72</v>
      </c>
      <c r="D215" s="2" t="s">
        <v>73</v>
      </c>
      <c r="E215" s="20">
        <f>maj!H215</f>
        <v>2100</v>
      </c>
      <c r="F215" s="22"/>
      <c r="G215" s="22"/>
      <c r="H215" s="3">
        <f t="shared" si="2"/>
        <v>2100</v>
      </c>
    </row>
    <row r="216" spans="1:8" ht="38.25" hidden="1">
      <c r="A216" s="1"/>
      <c r="B216" s="1"/>
      <c r="C216" s="1" t="s">
        <v>74</v>
      </c>
      <c r="D216" s="2" t="s">
        <v>75</v>
      </c>
      <c r="E216" s="20">
        <f>maj!H216</f>
        <v>3500</v>
      </c>
      <c r="F216" s="22"/>
      <c r="G216" s="22"/>
      <c r="H216" s="3">
        <f t="shared" si="2"/>
        <v>3500</v>
      </c>
    </row>
    <row r="217" spans="1:8" ht="12.75" hidden="1">
      <c r="A217" s="1"/>
      <c r="B217" s="1"/>
      <c r="C217" s="1" t="s">
        <v>47</v>
      </c>
      <c r="D217" s="2" t="s">
        <v>48</v>
      </c>
      <c r="E217" s="20">
        <f>maj!H217</f>
        <v>2700</v>
      </c>
      <c r="F217" s="22"/>
      <c r="G217" s="22"/>
      <c r="H217" s="3">
        <f t="shared" si="2"/>
        <v>2700</v>
      </c>
    </row>
    <row r="218" spans="1:8" ht="25.5" hidden="1">
      <c r="A218" s="1"/>
      <c r="B218" s="1"/>
      <c r="C218" s="1" t="s">
        <v>49</v>
      </c>
      <c r="D218" s="2" t="s">
        <v>50</v>
      </c>
      <c r="E218" s="20">
        <f>maj!H218</f>
        <v>5000</v>
      </c>
      <c r="F218" s="22"/>
      <c r="G218" s="22"/>
      <c r="H218" s="3">
        <f t="shared" si="2"/>
        <v>5000</v>
      </c>
    </row>
    <row r="219" spans="1:8" ht="38.25" hidden="1">
      <c r="A219" s="1"/>
      <c r="B219" s="1"/>
      <c r="C219" s="1" t="s">
        <v>51</v>
      </c>
      <c r="D219" s="2" t="s">
        <v>52</v>
      </c>
      <c r="E219" s="20">
        <f>maj!H219</f>
        <v>2500</v>
      </c>
      <c r="F219" s="22"/>
      <c r="G219" s="22"/>
      <c r="H219" s="3">
        <f t="shared" si="2"/>
        <v>2500</v>
      </c>
    </row>
    <row r="220" spans="1:8" ht="38.25" hidden="1">
      <c r="A220" s="1"/>
      <c r="B220" s="1"/>
      <c r="C220" s="1" t="s">
        <v>82</v>
      </c>
      <c r="D220" s="2" t="s">
        <v>83</v>
      </c>
      <c r="E220" s="20">
        <f>maj!H220</f>
        <v>1300</v>
      </c>
      <c r="F220" s="22"/>
      <c r="G220" s="22"/>
      <c r="H220" s="3">
        <f t="shared" si="2"/>
        <v>1300</v>
      </c>
    </row>
    <row r="221" spans="1:8" ht="25.5" hidden="1">
      <c r="A221" s="1"/>
      <c r="B221" s="1"/>
      <c r="C221" s="1" t="s">
        <v>84</v>
      </c>
      <c r="D221" s="2" t="s">
        <v>85</v>
      </c>
      <c r="E221" s="20">
        <f>maj!H221</f>
        <v>5000</v>
      </c>
      <c r="F221" s="22"/>
      <c r="G221" s="22"/>
      <c r="H221" s="3">
        <f t="shared" si="2"/>
        <v>5000</v>
      </c>
    </row>
    <row r="222" spans="1:8" ht="25.5" hidden="1">
      <c r="A222" s="1"/>
      <c r="B222" s="1"/>
      <c r="C222" s="1" t="s">
        <v>86</v>
      </c>
      <c r="D222" s="2" t="s">
        <v>135</v>
      </c>
      <c r="E222" s="20">
        <f>maj!H222</f>
        <v>0</v>
      </c>
      <c r="F222" s="22"/>
      <c r="G222" s="22"/>
      <c r="H222" s="3">
        <f t="shared" si="2"/>
        <v>0</v>
      </c>
    </row>
    <row r="223" spans="1:8" ht="25.5" hidden="1">
      <c r="A223" s="1"/>
      <c r="B223" s="1" t="s">
        <v>136</v>
      </c>
      <c r="C223" s="1"/>
      <c r="D223" s="2" t="s">
        <v>137</v>
      </c>
      <c r="E223" s="20">
        <f>maj!H223</f>
        <v>29260</v>
      </c>
      <c r="F223" s="3">
        <f>SUM(F224:F225)</f>
        <v>0</v>
      </c>
      <c r="G223" s="3">
        <f>SUM(G224:G225)</f>
        <v>0</v>
      </c>
      <c r="H223" s="3">
        <f t="shared" si="2"/>
        <v>29260</v>
      </c>
    </row>
    <row r="224" spans="1:8" ht="12.75" hidden="1">
      <c r="A224" s="1"/>
      <c r="B224" s="1"/>
      <c r="C224" s="1" t="s">
        <v>14</v>
      </c>
      <c r="D224" s="2" t="s">
        <v>138</v>
      </c>
      <c r="E224" s="20">
        <f>maj!H224</f>
        <v>25430</v>
      </c>
      <c r="F224" s="22"/>
      <c r="G224" s="22"/>
      <c r="H224" s="3">
        <f t="shared" si="2"/>
        <v>25430</v>
      </c>
    </row>
    <row r="225" spans="1:8" ht="12.75" hidden="1">
      <c r="A225" s="1"/>
      <c r="B225" s="1"/>
      <c r="C225" s="1" t="s">
        <v>47</v>
      </c>
      <c r="D225" s="2" t="s">
        <v>48</v>
      </c>
      <c r="E225" s="20">
        <f>maj!H225</f>
        <v>3830</v>
      </c>
      <c r="F225" s="22"/>
      <c r="G225" s="22"/>
      <c r="H225" s="3">
        <f t="shared" si="2"/>
        <v>3830</v>
      </c>
    </row>
    <row r="226" spans="1:8" ht="12.75" hidden="1">
      <c r="A226" s="1"/>
      <c r="B226" s="1" t="s">
        <v>139</v>
      </c>
      <c r="C226" s="1"/>
      <c r="D226" s="2" t="s">
        <v>140</v>
      </c>
      <c r="E226" s="20">
        <f>maj!H226</f>
        <v>127982</v>
      </c>
      <c r="F226" s="3">
        <f>SUM(F227:F232)</f>
        <v>0</v>
      </c>
      <c r="G226" s="3">
        <f>SUM(G227:G232)</f>
        <v>0</v>
      </c>
      <c r="H226" s="3">
        <f t="shared" si="2"/>
        <v>127982</v>
      </c>
    </row>
    <row r="227" spans="1:8" ht="25.5" hidden="1">
      <c r="A227" s="1"/>
      <c r="B227" s="1"/>
      <c r="C227" s="1" t="s">
        <v>59</v>
      </c>
      <c r="D227" s="2" t="s">
        <v>60</v>
      </c>
      <c r="E227" s="20">
        <f>maj!H227</f>
        <v>60</v>
      </c>
      <c r="F227" s="22"/>
      <c r="G227" s="22"/>
      <c r="H227" s="3">
        <f aca="true" t="shared" si="3" ref="H227:H300">E227-F227+G227</f>
        <v>60</v>
      </c>
    </row>
    <row r="228" spans="1:8" ht="25.5" hidden="1">
      <c r="A228" s="1"/>
      <c r="B228" s="1"/>
      <c r="C228" s="1" t="s">
        <v>39</v>
      </c>
      <c r="D228" s="2" t="s">
        <v>40</v>
      </c>
      <c r="E228" s="20">
        <f>maj!H228</f>
        <v>97000</v>
      </c>
      <c r="F228" s="22"/>
      <c r="G228" s="22"/>
      <c r="H228" s="3">
        <f t="shared" si="3"/>
        <v>97000</v>
      </c>
    </row>
    <row r="229" spans="1:8" ht="12.75" hidden="1">
      <c r="A229" s="1"/>
      <c r="B229" s="1"/>
      <c r="C229" s="1" t="s">
        <v>41</v>
      </c>
      <c r="D229" s="2" t="s">
        <v>42</v>
      </c>
      <c r="E229" s="20">
        <f>maj!H229</f>
        <v>7222</v>
      </c>
      <c r="F229" s="22"/>
      <c r="G229" s="22"/>
      <c r="H229" s="3">
        <f t="shared" si="3"/>
        <v>7222</v>
      </c>
    </row>
    <row r="230" spans="1:8" ht="25.5" hidden="1">
      <c r="A230" s="1"/>
      <c r="B230" s="1"/>
      <c r="C230" s="1" t="s">
        <v>141</v>
      </c>
      <c r="D230" s="2" t="s">
        <v>44</v>
      </c>
      <c r="E230" s="20">
        <f>maj!H230</f>
        <v>16100</v>
      </c>
      <c r="F230" s="22"/>
      <c r="G230" s="22"/>
      <c r="H230" s="3">
        <f t="shared" si="3"/>
        <v>16100</v>
      </c>
    </row>
    <row r="231" spans="1:8" ht="12.75" hidden="1">
      <c r="A231" s="1"/>
      <c r="B231" s="1"/>
      <c r="C231" s="1" t="s">
        <v>45</v>
      </c>
      <c r="D231" s="2" t="s">
        <v>46</v>
      </c>
      <c r="E231" s="20">
        <f>maj!H231</f>
        <v>2600</v>
      </c>
      <c r="F231" s="22"/>
      <c r="G231" s="22"/>
      <c r="H231" s="3">
        <f t="shared" si="3"/>
        <v>2600</v>
      </c>
    </row>
    <row r="232" spans="1:8" ht="25.5" hidden="1">
      <c r="A232" s="1"/>
      <c r="B232" s="1"/>
      <c r="C232" s="1" t="s">
        <v>49</v>
      </c>
      <c r="D232" s="2" t="s">
        <v>50</v>
      </c>
      <c r="E232" s="20">
        <f>maj!H232</f>
        <v>5000</v>
      </c>
      <c r="F232" s="22"/>
      <c r="G232" s="22"/>
      <c r="H232" s="3">
        <f t="shared" si="3"/>
        <v>5000</v>
      </c>
    </row>
    <row r="233" spans="1:8" ht="12.75" hidden="1">
      <c r="A233" s="1"/>
      <c r="B233" s="1" t="s">
        <v>142</v>
      </c>
      <c r="C233" s="1"/>
      <c r="D233" s="2" t="s">
        <v>11</v>
      </c>
      <c r="E233" s="20">
        <f>maj!H233</f>
        <v>33377</v>
      </c>
      <c r="F233" s="3">
        <f>SUM(F234:F236)</f>
        <v>0</v>
      </c>
      <c r="G233" s="3">
        <f>SUM(G234:G236)</f>
        <v>0</v>
      </c>
      <c r="H233" s="3">
        <f t="shared" si="3"/>
        <v>33377</v>
      </c>
    </row>
    <row r="234" spans="1:8" ht="25.5" hidden="1">
      <c r="A234" s="1"/>
      <c r="B234" s="1"/>
      <c r="C234" s="1" t="s">
        <v>55</v>
      </c>
      <c r="D234" s="2" t="s">
        <v>143</v>
      </c>
      <c r="E234" s="20">
        <f>maj!H234</f>
        <v>0</v>
      </c>
      <c r="F234" s="22"/>
      <c r="G234" s="22"/>
      <c r="H234" s="3">
        <f t="shared" si="3"/>
        <v>0</v>
      </c>
    </row>
    <row r="235" spans="1:8" ht="12.75" hidden="1">
      <c r="A235" s="1"/>
      <c r="B235" s="1"/>
      <c r="C235" s="1" t="s">
        <v>177</v>
      </c>
      <c r="D235" s="2" t="s">
        <v>178</v>
      </c>
      <c r="E235" s="20">
        <f>maj!H235</f>
        <v>3000</v>
      </c>
      <c r="F235" s="22"/>
      <c r="G235" s="25"/>
      <c r="H235" s="3">
        <f t="shared" si="3"/>
        <v>3000</v>
      </c>
    </row>
    <row r="236" spans="1:8" ht="25.5" hidden="1">
      <c r="A236" s="1"/>
      <c r="B236" s="1"/>
      <c r="C236" s="1" t="s">
        <v>49</v>
      </c>
      <c r="D236" s="2" t="s">
        <v>50</v>
      </c>
      <c r="E236" s="20">
        <f>maj!H236</f>
        <v>30377</v>
      </c>
      <c r="F236" s="22"/>
      <c r="G236" s="22"/>
      <c r="H236" s="3">
        <f t="shared" si="3"/>
        <v>30377</v>
      </c>
    </row>
    <row r="237" spans="1:8" ht="12.75" hidden="1">
      <c r="A237" s="4" t="s">
        <v>144</v>
      </c>
      <c r="B237" s="1"/>
      <c r="C237" s="1"/>
      <c r="D237" s="5" t="s">
        <v>145</v>
      </c>
      <c r="E237" s="20">
        <f>maj!H237</f>
        <v>1064500</v>
      </c>
      <c r="F237" s="6">
        <f>SUM(F240)</f>
        <v>0</v>
      </c>
      <c r="G237" s="6">
        <f>SUM(G240)</f>
        <v>0</v>
      </c>
      <c r="H237" s="6">
        <f t="shared" si="3"/>
        <v>1064500</v>
      </c>
    </row>
    <row r="238" spans="1:8" ht="12.75" hidden="1">
      <c r="A238" s="4"/>
      <c r="B238" s="1" t="s">
        <v>217</v>
      </c>
      <c r="C238" s="1"/>
      <c r="D238" s="5" t="s">
        <v>218</v>
      </c>
      <c r="E238" s="20">
        <f>maj!H238</f>
        <v>1034000</v>
      </c>
      <c r="F238" s="6">
        <f>F239</f>
        <v>0</v>
      </c>
      <c r="G238" s="6">
        <f>G239</f>
        <v>0</v>
      </c>
      <c r="H238" s="6">
        <f t="shared" si="3"/>
        <v>1034000</v>
      </c>
    </row>
    <row r="239" spans="1:8" ht="25.5" hidden="1">
      <c r="A239" s="4"/>
      <c r="B239" s="1"/>
      <c r="C239" s="1" t="s">
        <v>4</v>
      </c>
      <c r="D239" s="2" t="s">
        <v>5</v>
      </c>
      <c r="E239" s="20">
        <f>maj!H239</f>
        <v>1034000</v>
      </c>
      <c r="F239" s="6"/>
      <c r="G239" s="6"/>
      <c r="H239" s="6">
        <f t="shared" si="3"/>
        <v>1034000</v>
      </c>
    </row>
    <row r="240" spans="1:8" ht="12.75" hidden="1">
      <c r="A240" s="1"/>
      <c r="B240" s="1" t="s">
        <v>146</v>
      </c>
      <c r="C240" s="1"/>
      <c r="D240" s="2" t="s">
        <v>147</v>
      </c>
      <c r="E240" s="20">
        <f>maj!H240</f>
        <v>30500</v>
      </c>
      <c r="F240" s="3">
        <f>SUM(F241:F244)</f>
        <v>0</v>
      </c>
      <c r="G240" s="3">
        <f>SUM(G241:G245)</f>
        <v>0</v>
      </c>
      <c r="H240" s="3">
        <f t="shared" si="3"/>
        <v>30500</v>
      </c>
    </row>
    <row r="241" spans="1:8" ht="12.75" hidden="1">
      <c r="A241" s="1"/>
      <c r="B241" s="1"/>
      <c r="C241" s="1" t="s">
        <v>63</v>
      </c>
      <c r="D241" s="2" t="s">
        <v>64</v>
      </c>
      <c r="E241" s="20">
        <f>maj!H241</f>
        <v>6600</v>
      </c>
      <c r="F241" s="22"/>
      <c r="G241" s="22"/>
      <c r="H241" s="3">
        <f t="shared" si="3"/>
        <v>6600</v>
      </c>
    </row>
    <row r="242" spans="1:8" ht="12.75" hidden="1">
      <c r="A242" s="1"/>
      <c r="B242" s="1"/>
      <c r="C242" s="1" t="s">
        <v>12</v>
      </c>
      <c r="D242" s="2" t="s">
        <v>65</v>
      </c>
      <c r="E242" s="20">
        <f>maj!H242</f>
        <v>2500</v>
      </c>
      <c r="F242" s="22"/>
      <c r="G242" s="22"/>
      <c r="H242" s="3">
        <f t="shared" si="3"/>
        <v>2500</v>
      </c>
    </row>
    <row r="243" spans="1:8" ht="12.75" hidden="1">
      <c r="A243" s="1"/>
      <c r="B243" s="1"/>
      <c r="C243" s="1" t="s">
        <v>14</v>
      </c>
      <c r="D243" s="2" t="s">
        <v>15</v>
      </c>
      <c r="E243" s="20">
        <f>maj!H243</f>
        <v>20900</v>
      </c>
      <c r="F243" s="22"/>
      <c r="G243" s="22"/>
      <c r="H243" s="3">
        <f t="shared" si="3"/>
        <v>20900</v>
      </c>
    </row>
    <row r="244" spans="1:8" ht="12.75" hidden="1">
      <c r="A244" s="1"/>
      <c r="B244" s="1"/>
      <c r="C244" s="1" t="s">
        <v>47</v>
      </c>
      <c r="D244" s="2" t="s">
        <v>48</v>
      </c>
      <c r="E244" s="20">
        <f>maj!H244</f>
        <v>500</v>
      </c>
      <c r="F244" s="22"/>
      <c r="G244" s="22"/>
      <c r="H244" s="3">
        <f t="shared" si="3"/>
        <v>500</v>
      </c>
    </row>
    <row r="245" spans="1:8" ht="25.5" hidden="1">
      <c r="A245" s="1"/>
      <c r="B245" s="1"/>
      <c r="C245" s="1" t="s">
        <v>33</v>
      </c>
      <c r="D245" s="2" t="s">
        <v>34</v>
      </c>
      <c r="E245" s="20">
        <f>maj!H245</f>
        <v>0</v>
      </c>
      <c r="F245" s="22"/>
      <c r="G245" s="25"/>
      <c r="H245" s="3">
        <f t="shared" si="3"/>
        <v>0</v>
      </c>
    </row>
    <row r="246" spans="1:8" ht="12.75">
      <c r="A246" s="4" t="s">
        <v>148</v>
      </c>
      <c r="B246" s="4"/>
      <c r="C246" s="4"/>
      <c r="D246" s="5" t="s">
        <v>149</v>
      </c>
      <c r="E246" s="20">
        <f>maj!H246</f>
        <v>2788655</v>
      </c>
      <c r="F246" s="6">
        <f>F247+F265+F267+F269+F271+F275+F292</f>
        <v>7200</v>
      </c>
      <c r="G246" s="6">
        <f>G247+G265+G267+G269+G271+G275+G292</f>
        <v>7200</v>
      </c>
      <c r="H246" s="6">
        <f t="shared" si="3"/>
        <v>2788655</v>
      </c>
    </row>
    <row r="247" spans="1:8" ht="51" hidden="1">
      <c r="A247" s="1"/>
      <c r="B247" s="1" t="s">
        <v>150</v>
      </c>
      <c r="C247" s="1"/>
      <c r="D247" s="2" t="s">
        <v>151</v>
      </c>
      <c r="E247" s="20">
        <f>maj!H247</f>
        <v>1740000</v>
      </c>
      <c r="F247" s="3">
        <f>SUM(F248:F263)</f>
        <v>0</v>
      </c>
      <c r="G247" s="3">
        <f>SUM(G248:G264)</f>
        <v>0</v>
      </c>
      <c r="H247" s="3">
        <f t="shared" si="3"/>
        <v>1740000</v>
      </c>
    </row>
    <row r="248" spans="1:8" ht="12.75" hidden="1">
      <c r="A248" s="1"/>
      <c r="B248" s="1"/>
      <c r="C248" s="1" t="s">
        <v>152</v>
      </c>
      <c r="D248" s="2" t="s">
        <v>153</v>
      </c>
      <c r="E248" s="20">
        <f>maj!H248</f>
        <v>1689500</v>
      </c>
      <c r="F248" s="25"/>
      <c r="G248" s="22"/>
      <c r="H248" s="3">
        <f t="shared" si="3"/>
        <v>1689500</v>
      </c>
    </row>
    <row r="249" spans="1:8" ht="25.5" hidden="1">
      <c r="A249" s="1"/>
      <c r="B249" s="1"/>
      <c r="C249" s="1" t="s">
        <v>39</v>
      </c>
      <c r="D249" s="2" t="s">
        <v>40</v>
      </c>
      <c r="E249" s="20">
        <f>maj!H249</f>
        <v>30000</v>
      </c>
      <c r="F249" s="22"/>
      <c r="G249" s="22"/>
      <c r="H249" s="3">
        <f t="shared" si="3"/>
        <v>30000</v>
      </c>
    </row>
    <row r="250" spans="1:8" ht="12.75" hidden="1">
      <c r="A250" s="1"/>
      <c r="B250" s="1"/>
      <c r="C250" s="1" t="s">
        <v>41</v>
      </c>
      <c r="D250" s="2" t="s">
        <v>42</v>
      </c>
      <c r="E250" s="20">
        <f>maj!H250</f>
        <v>2300</v>
      </c>
      <c r="F250" s="22"/>
      <c r="G250" s="22"/>
      <c r="H250" s="3">
        <f t="shared" si="3"/>
        <v>2300</v>
      </c>
    </row>
    <row r="251" spans="1:8" ht="25.5" hidden="1">
      <c r="A251" s="1"/>
      <c r="B251" s="1"/>
      <c r="C251" s="1" t="s">
        <v>43</v>
      </c>
      <c r="D251" s="2" t="s">
        <v>44</v>
      </c>
      <c r="E251" s="20">
        <f>maj!H251</f>
        <v>8250</v>
      </c>
      <c r="F251" s="22"/>
      <c r="G251" s="22"/>
      <c r="H251" s="3">
        <f t="shared" si="3"/>
        <v>8250</v>
      </c>
    </row>
    <row r="252" spans="1:8" ht="12.75" hidden="1">
      <c r="A252" s="1"/>
      <c r="B252" s="1"/>
      <c r="C252" s="1" t="s">
        <v>45</v>
      </c>
      <c r="D252" s="2" t="s">
        <v>46</v>
      </c>
      <c r="E252" s="20">
        <f>maj!H252</f>
        <v>815</v>
      </c>
      <c r="F252" s="22"/>
      <c r="G252" s="22"/>
      <c r="H252" s="3">
        <f t="shared" si="3"/>
        <v>815</v>
      </c>
    </row>
    <row r="253" spans="1:8" ht="12.75" hidden="1">
      <c r="A253" s="1"/>
      <c r="B253" s="1"/>
      <c r="C253" s="1" t="s">
        <v>63</v>
      </c>
      <c r="D253" s="2" t="s">
        <v>64</v>
      </c>
      <c r="E253" s="20">
        <f>maj!H253</f>
        <v>515</v>
      </c>
      <c r="F253" s="22"/>
      <c r="G253" s="22"/>
      <c r="H253" s="3">
        <f t="shared" si="3"/>
        <v>515</v>
      </c>
    </row>
    <row r="254" spans="1:8" ht="12.75" hidden="1">
      <c r="A254" s="1"/>
      <c r="B254" s="1"/>
      <c r="C254" s="1" t="s">
        <v>12</v>
      </c>
      <c r="D254" s="2" t="s">
        <v>65</v>
      </c>
      <c r="E254" s="20">
        <f>maj!H254</f>
        <v>2200</v>
      </c>
      <c r="F254" s="22"/>
      <c r="G254" s="25"/>
      <c r="H254" s="3">
        <f t="shared" si="3"/>
        <v>2200</v>
      </c>
    </row>
    <row r="255" spans="1:8" ht="12.75" hidden="1">
      <c r="A255" s="1"/>
      <c r="B255" s="1"/>
      <c r="C255" s="1" t="s">
        <v>68</v>
      </c>
      <c r="D255" s="2" t="s">
        <v>69</v>
      </c>
      <c r="E255" s="20">
        <f>maj!H255</f>
        <v>120</v>
      </c>
      <c r="F255" s="22"/>
      <c r="G255" s="22"/>
      <c r="H255" s="3">
        <f t="shared" si="3"/>
        <v>120</v>
      </c>
    </row>
    <row r="256" spans="1:8" ht="12.75" hidden="1">
      <c r="A256" s="1"/>
      <c r="B256" s="1"/>
      <c r="C256" s="1" t="s">
        <v>14</v>
      </c>
      <c r="D256" s="2" t="s">
        <v>15</v>
      </c>
      <c r="E256" s="20">
        <f>maj!H256</f>
        <v>1500</v>
      </c>
      <c r="F256" s="22"/>
      <c r="G256" s="22"/>
      <c r="H256" s="3">
        <f t="shared" si="3"/>
        <v>1500</v>
      </c>
    </row>
    <row r="257" spans="1:8" ht="38.25" hidden="1">
      <c r="A257" s="1"/>
      <c r="B257" s="1"/>
      <c r="C257" s="1" t="s">
        <v>72</v>
      </c>
      <c r="D257" s="2" t="s">
        <v>73</v>
      </c>
      <c r="E257" s="20">
        <f>maj!H257</f>
        <v>100</v>
      </c>
      <c r="F257" s="22"/>
      <c r="G257" s="22"/>
      <c r="H257" s="3">
        <f t="shared" si="3"/>
        <v>100</v>
      </c>
    </row>
    <row r="258" spans="1:8" ht="38.25" hidden="1">
      <c r="A258" s="1"/>
      <c r="B258" s="1"/>
      <c r="C258" s="1" t="s">
        <v>74</v>
      </c>
      <c r="D258" s="2" t="s">
        <v>75</v>
      </c>
      <c r="E258" s="20">
        <f>maj!H258</f>
        <v>1500</v>
      </c>
      <c r="F258" s="22"/>
      <c r="G258" s="22"/>
      <c r="H258" s="3">
        <f t="shared" si="3"/>
        <v>1500</v>
      </c>
    </row>
    <row r="259" spans="1:8" ht="12.75" hidden="1">
      <c r="A259" s="1"/>
      <c r="B259" s="1"/>
      <c r="C259" s="1" t="s">
        <v>47</v>
      </c>
      <c r="D259" s="2" t="s">
        <v>48</v>
      </c>
      <c r="E259" s="20">
        <f>maj!H259</f>
        <v>300</v>
      </c>
      <c r="F259" s="22"/>
      <c r="G259" s="22"/>
      <c r="H259" s="3">
        <f t="shared" si="3"/>
        <v>300</v>
      </c>
    </row>
    <row r="260" spans="1:8" ht="25.5" hidden="1">
      <c r="A260" s="1"/>
      <c r="B260" s="1"/>
      <c r="C260" s="1" t="s">
        <v>49</v>
      </c>
      <c r="D260" s="2" t="s">
        <v>50</v>
      </c>
      <c r="E260" s="20">
        <f>maj!H260</f>
        <v>1400</v>
      </c>
      <c r="F260" s="22"/>
      <c r="G260" s="22"/>
      <c r="H260" s="3">
        <f t="shared" si="3"/>
        <v>1400</v>
      </c>
    </row>
    <row r="261" spans="1:8" ht="38.25" hidden="1">
      <c r="A261" s="1"/>
      <c r="B261" s="1"/>
      <c r="C261" s="1" t="s">
        <v>51</v>
      </c>
      <c r="D261" s="2" t="s">
        <v>52</v>
      </c>
      <c r="E261" s="20">
        <f>maj!H261</f>
        <v>400</v>
      </c>
      <c r="F261" s="22"/>
      <c r="G261" s="22"/>
      <c r="H261" s="3">
        <f t="shared" si="3"/>
        <v>400</v>
      </c>
    </row>
    <row r="262" spans="1:8" ht="38.25" hidden="1">
      <c r="A262" s="1"/>
      <c r="B262" s="1"/>
      <c r="C262" s="1" t="s">
        <v>82</v>
      </c>
      <c r="D262" s="2" t="s">
        <v>83</v>
      </c>
      <c r="E262" s="20">
        <f>maj!H262</f>
        <v>300</v>
      </c>
      <c r="F262" s="22"/>
      <c r="G262" s="22"/>
      <c r="H262" s="3">
        <f t="shared" si="3"/>
        <v>300</v>
      </c>
    </row>
    <row r="263" spans="1:8" ht="25.5" hidden="1">
      <c r="A263" s="1"/>
      <c r="B263" s="1"/>
      <c r="C263" s="1" t="s">
        <v>84</v>
      </c>
      <c r="D263" s="2" t="s">
        <v>85</v>
      </c>
      <c r="E263" s="20">
        <f>maj!H263</f>
        <v>800</v>
      </c>
      <c r="F263" s="22"/>
      <c r="G263" s="22"/>
      <c r="H263" s="3">
        <f t="shared" si="3"/>
        <v>800</v>
      </c>
    </row>
    <row r="264" spans="1:8" ht="25.5" hidden="1">
      <c r="A264" s="1"/>
      <c r="B264" s="1"/>
      <c r="C264" s="1" t="s">
        <v>86</v>
      </c>
      <c r="D264" s="2" t="s">
        <v>231</v>
      </c>
      <c r="E264" s="20">
        <f>maj!H264</f>
        <v>0</v>
      </c>
      <c r="F264" s="22"/>
      <c r="G264" s="22"/>
      <c r="H264" s="3">
        <f t="shared" si="3"/>
        <v>0</v>
      </c>
    </row>
    <row r="265" spans="1:8" ht="63.75" hidden="1">
      <c r="A265" s="1"/>
      <c r="B265" s="1" t="s">
        <v>154</v>
      </c>
      <c r="C265" s="1"/>
      <c r="D265" s="2" t="s">
        <v>155</v>
      </c>
      <c r="E265" s="20">
        <f>maj!H265</f>
        <v>7100</v>
      </c>
      <c r="F265" s="3">
        <f>SUM(F266)</f>
        <v>0</v>
      </c>
      <c r="G265" s="3">
        <f>SUM(G266)</f>
        <v>0</v>
      </c>
      <c r="H265" s="3">
        <f t="shared" si="3"/>
        <v>7100</v>
      </c>
    </row>
    <row r="266" spans="1:8" ht="25.5" hidden="1">
      <c r="A266" s="1"/>
      <c r="B266" s="1"/>
      <c r="C266" s="1" t="s">
        <v>156</v>
      </c>
      <c r="D266" s="2" t="s">
        <v>157</v>
      </c>
      <c r="E266" s="20">
        <f>maj!H266</f>
        <v>7100</v>
      </c>
      <c r="F266" s="22"/>
      <c r="G266" s="22"/>
      <c r="H266" s="3">
        <f t="shared" si="3"/>
        <v>7100</v>
      </c>
    </row>
    <row r="267" spans="1:8" ht="38.25" hidden="1">
      <c r="A267" s="1"/>
      <c r="B267" s="1" t="s">
        <v>158</v>
      </c>
      <c r="C267" s="1"/>
      <c r="D267" s="2" t="s">
        <v>159</v>
      </c>
      <c r="E267" s="20">
        <f>maj!H267</f>
        <v>189700</v>
      </c>
      <c r="F267" s="3">
        <f>SUM(F268)</f>
        <v>0</v>
      </c>
      <c r="G267" s="3">
        <f>SUM(G268)</f>
        <v>0</v>
      </c>
      <c r="H267" s="3">
        <f t="shared" si="3"/>
        <v>189700</v>
      </c>
    </row>
    <row r="268" spans="1:8" ht="12.75" hidden="1">
      <c r="A268" s="1"/>
      <c r="B268" s="1"/>
      <c r="C268" s="1" t="s">
        <v>152</v>
      </c>
      <c r="D268" s="2" t="s">
        <v>153</v>
      </c>
      <c r="E268" s="20">
        <f>maj!H268</f>
        <v>189700</v>
      </c>
      <c r="F268" s="22"/>
      <c r="G268" s="25"/>
      <c r="H268" s="3">
        <f t="shared" si="3"/>
        <v>189700</v>
      </c>
    </row>
    <row r="269" spans="1:8" ht="12.75" hidden="1">
      <c r="A269" s="1"/>
      <c r="B269" s="1" t="s">
        <v>160</v>
      </c>
      <c r="C269" s="1"/>
      <c r="D269" s="2" t="s">
        <v>161</v>
      </c>
      <c r="E269" s="20">
        <f>maj!H269</f>
        <v>70000</v>
      </c>
      <c r="F269" s="3">
        <f>SUM(F270)</f>
        <v>0</v>
      </c>
      <c r="G269" s="3">
        <f>SUM(G270)</f>
        <v>0</v>
      </c>
      <c r="H269" s="3">
        <f t="shared" si="3"/>
        <v>70000</v>
      </c>
    </row>
    <row r="270" spans="1:8" ht="12.75" hidden="1">
      <c r="A270" s="1"/>
      <c r="B270" s="1"/>
      <c r="C270" s="1" t="s">
        <v>152</v>
      </c>
      <c r="D270" s="2" t="s">
        <v>153</v>
      </c>
      <c r="E270" s="20">
        <f>maj!H270</f>
        <v>70000</v>
      </c>
      <c r="F270" s="22"/>
      <c r="G270" s="22"/>
      <c r="H270" s="3">
        <f t="shared" si="3"/>
        <v>70000</v>
      </c>
    </row>
    <row r="271" spans="1:8" ht="25.5" hidden="1">
      <c r="A271" s="1"/>
      <c r="B271" s="1" t="s">
        <v>162</v>
      </c>
      <c r="C271" s="1"/>
      <c r="D271" s="2" t="s">
        <v>163</v>
      </c>
      <c r="E271" s="20">
        <f>maj!H271</f>
        <v>18750</v>
      </c>
      <c r="F271" s="3">
        <f>SUM(F272:F274)</f>
        <v>0</v>
      </c>
      <c r="G271" s="3">
        <f>SUM(G272:G274)</f>
        <v>0</v>
      </c>
      <c r="H271" s="3">
        <f t="shared" si="3"/>
        <v>18750</v>
      </c>
    </row>
    <row r="272" spans="1:8" ht="25.5" hidden="1">
      <c r="A272" s="1"/>
      <c r="B272" s="1"/>
      <c r="C272" s="1" t="s">
        <v>43</v>
      </c>
      <c r="D272" s="2" t="s">
        <v>164</v>
      </c>
      <c r="E272" s="20">
        <f>maj!H272</f>
        <v>2550</v>
      </c>
      <c r="F272" s="22"/>
      <c r="G272" s="22"/>
      <c r="H272" s="3">
        <f t="shared" si="3"/>
        <v>2550</v>
      </c>
    </row>
    <row r="273" spans="1:8" ht="12.75" hidden="1">
      <c r="A273" s="1"/>
      <c r="B273" s="1"/>
      <c r="C273" s="1" t="s">
        <v>45</v>
      </c>
      <c r="D273" s="2" t="s">
        <v>46</v>
      </c>
      <c r="E273" s="20">
        <f>maj!H273</f>
        <v>0</v>
      </c>
      <c r="F273" s="22"/>
      <c r="G273" s="22">
        <v>0</v>
      </c>
      <c r="H273" s="3">
        <f t="shared" si="3"/>
        <v>0</v>
      </c>
    </row>
    <row r="274" spans="1:8" ht="12.75" hidden="1">
      <c r="A274" s="1"/>
      <c r="B274" s="1"/>
      <c r="C274" s="1" t="s">
        <v>63</v>
      </c>
      <c r="D274" s="2" t="s">
        <v>64</v>
      </c>
      <c r="E274" s="20">
        <f>maj!H274</f>
        <v>16200</v>
      </c>
      <c r="F274" s="22"/>
      <c r="G274" s="25"/>
      <c r="H274" s="3">
        <f t="shared" si="3"/>
        <v>16200</v>
      </c>
    </row>
    <row r="275" spans="1:8" ht="12.75" hidden="1">
      <c r="A275" s="1"/>
      <c r="B275" s="1" t="s">
        <v>165</v>
      </c>
      <c r="C275" s="1"/>
      <c r="D275" s="2" t="s">
        <v>166</v>
      </c>
      <c r="E275" s="20">
        <f>maj!H275</f>
        <v>305340</v>
      </c>
      <c r="F275" s="3">
        <f>SUM(F276:F291)</f>
        <v>0</v>
      </c>
      <c r="G275" s="3">
        <f>SUM(G276:G291)</f>
        <v>0</v>
      </c>
      <c r="H275" s="3">
        <f t="shared" si="3"/>
        <v>305340</v>
      </c>
    </row>
    <row r="276" spans="1:8" ht="25.5" hidden="1">
      <c r="A276" s="1"/>
      <c r="B276" s="1"/>
      <c r="C276" s="1" t="s">
        <v>39</v>
      </c>
      <c r="D276" s="2" t="s">
        <v>40</v>
      </c>
      <c r="E276" s="20">
        <f>maj!H276</f>
        <v>219469</v>
      </c>
      <c r="F276" s="22"/>
      <c r="G276" s="25"/>
      <c r="H276" s="3">
        <f t="shared" si="3"/>
        <v>219469</v>
      </c>
    </row>
    <row r="277" spans="1:8" ht="12.75" hidden="1">
      <c r="A277" s="1"/>
      <c r="B277" s="1"/>
      <c r="C277" s="1" t="s">
        <v>41</v>
      </c>
      <c r="D277" s="2" t="s">
        <v>42</v>
      </c>
      <c r="E277" s="20">
        <f>maj!H277</f>
        <v>17481</v>
      </c>
      <c r="F277" s="22"/>
      <c r="G277" s="22">
        <v>0</v>
      </c>
      <c r="H277" s="3">
        <f t="shared" si="3"/>
        <v>17481</v>
      </c>
    </row>
    <row r="278" spans="1:8" ht="25.5" hidden="1">
      <c r="A278" s="1"/>
      <c r="B278" s="1"/>
      <c r="C278" s="1" t="s">
        <v>43</v>
      </c>
      <c r="D278" s="2" t="s">
        <v>44</v>
      </c>
      <c r="E278" s="20">
        <f>maj!H278</f>
        <v>36550</v>
      </c>
      <c r="F278" s="22"/>
      <c r="G278" s="22"/>
      <c r="H278" s="3">
        <f t="shared" si="3"/>
        <v>36550</v>
      </c>
    </row>
    <row r="279" spans="1:8" ht="12.75" hidden="1">
      <c r="A279" s="1"/>
      <c r="B279" s="1"/>
      <c r="C279" s="1" t="s">
        <v>45</v>
      </c>
      <c r="D279" s="2" t="s">
        <v>46</v>
      </c>
      <c r="E279" s="20">
        <f>maj!H279</f>
        <v>5600</v>
      </c>
      <c r="F279" s="22"/>
      <c r="G279" s="22"/>
      <c r="H279" s="3">
        <f t="shared" si="3"/>
        <v>5600</v>
      </c>
    </row>
    <row r="280" spans="1:8" ht="12.75" hidden="1">
      <c r="A280" s="1"/>
      <c r="B280" s="1"/>
      <c r="C280" s="1" t="s">
        <v>63</v>
      </c>
      <c r="D280" s="2" t="s">
        <v>64</v>
      </c>
      <c r="E280" s="20">
        <f>maj!H280</f>
        <v>500</v>
      </c>
      <c r="F280" s="22"/>
      <c r="G280" s="22"/>
      <c r="H280" s="3">
        <f t="shared" si="3"/>
        <v>500</v>
      </c>
    </row>
    <row r="281" spans="1:8" ht="12.75" hidden="1">
      <c r="A281" s="1"/>
      <c r="B281" s="1"/>
      <c r="C281" s="1" t="s">
        <v>12</v>
      </c>
      <c r="D281" s="2" t="s">
        <v>65</v>
      </c>
      <c r="E281" s="20">
        <f>maj!H281</f>
        <v>2580</v>
      </c>
      <c r="F281" s="22"/>
      <c r="G281" s="22"/>
      <c r="H281" s="3">
        <f t="shared" si="3"/>
        <v>2580</v>
      </c>
    </row>
    <row r="282" spans="1:8" ht="25.5" hidden="1">
      <c r="A282" s="1"/>
      <c r="B282" s="1"/>
      <c r="C282" s="1" t="s">
        <v>66</v>
      </c>
      <c r="D282" s="2" t="s">
        <v>167</v>
      </c>
      <c r="E282" s="20">
        <f>maj!H282</f>
        <v>500</v>
      </c>
      <c r="F282" s="22"/>
      <c r="G282" s="22"/>
      <c r="H282" s="3">
        <f t="shared" si="3"/>
        <v>500</v>
      </c>
    </row>
    <row r="283" spans="1:8" ht="12.75" hidden="1">
      <c r="A283" s="1"/>
      <c r="B283" s="1"/>
      <c r="C283" s="1" t="s">
        <v>68</v>
      </c>
      <c r="D283" s="2" t="s">
        <v>69</v>
      </c>
      <c r="E283" s="20">
        <f>maj!H283</f>
        <v>160</v>
      </c>
      <c r="F283" s="22"/>
      <c r="G283" s="22"/>
      <c r="H283" s="3">
        <f t="shared" si="3"/>
        <v>160</v>
      </c>
    </row>
    <row r="284" spans="1:8" ht="12.75" hidden="1">
      <c r="A284" s="1"/>
      <c r="B284" s="1"/>
      <c r="C284" s="1" t="s">
        <v>14</v>
      </c>
      <c r="D284" s="2" t="s">
        <v>15</v>
      </c>
      <c r="E284" s="20">
        <f>maj!H284</f>
        <v>9000</v>
      </c>
      <c r="F284" s="22"/>
      <c r="G284" s="22"/>
      <c r="H284" s="3">
        <f t="shared" si="3"/>
        <v>9000</v>
      </c>
    </row>
    <row r="285" spans="1:8" ht="38.25" hidden="1">
      <c r="A285" s="1"/>
      <c r="B285" s="1"/>
      <c r="C285" s="1" t="s">
        <v>72</v>
      </c>
      <c r="D285" s="2" t="s">
        <v>73</v>
      </c>
      <c r="E285" s="20">
        <f>maj!H285</f>
        <v>100</v>
      </c>
      <c r="F285" s="22"/>
      <c r="G285" s="22"/>
      <c r="H285" s="3">
        <f t="shared" si="3"/>
        <v>100</v>
      </c>
    </row>
    <row r="286" spans="1:8" ht="38.25" hidden="1">
      <c r="A286" s="1"/>
      <c r="B286" s="1"/>
      <c r="C286" s="1" t="s">
        <v>74</v>
      </c>
      <c r="D286" s="2" t="s">
        <v>75</v>
      </c>
      <c r="E286" s="20">
        <f>maj!H286</f>
        <v>2600</v>
      </c>
      <c r="F286" s="22"/>
      <c r="G286" s="22"/>
      <c r="H286" s="3">
        <f t="shared" si="3"/>
        <v>2600</v>
      </c>
    </row>
    <row r="287" spans="1:8" ht="12.75" hidden="1">
      <c r="A287" s="1"/>
      <c r="B287" s="1"/>
      <c r="C287" s="1" t="s">
        <v>47</v>
      </c>
      <c r="D287" s="2" t="s">
        <v>48</v>
      </c>
      <c r="E287" s="20">
        <f>maj!H287</f>
        <v>3300</v>
      </c>
      <c r="F287" s="22"/>
      <c r="G287" s="22"/>
      <c r="H287" s="3">
        <f t="shared" si="3"/>
        <v>3300</v>
      </c>
    </row>
    <row r="288" spans="1:8" ht="25.5" hidden="1">
      <c r="A288" s="1"/>
      <c r="B288" s="1"/>
      <c r="C288" s="1" t="s">
        <v>49</v>
      </c>
      <c r="D288" s="2" t="s">
        <v>50</v>
      </c>
      <c r="E288" s="20">
        <f>maj!H288</f>
        <v>6000</v>
      </c>
      <c r="F288" s="22"/>
      <c r="G288" s="22"/>
      <c r="H288" s="3">
        <f t="shared" si="3"/>
        <v>6000</v>
      </c>
    </row>
    <row r="289" spans="1:8" ht="38.25" hidden="1">
      <c r="A289" s="1"/>
      <c r="B289" s="1"/>
      <c r="C289" s="1" t="s">
        <v>51</v>
      </c>
      <c r="D289" s="2" t="s">
        <v>52</v>
      </c>
      <c r="E289" s="20">
        <f>maj!H289</f>
        <v>800</v>
      </c>
      <c r="F289" s="22"/>
      <c r="G289" s="22"/>
      <c r="H289" s="3">
        <f t="shared" si="3"/>
        <v>800</v>
      </c>
    </row>
    <row r="290" spans="1:8" ht="38.25" hidden="1">
      <c r="A290" s="1"/>
      <c r="B290" s="1"/>
      <c r="C290" s="1" t="s">
        <v>82</v>
      </c>
      <c r="D290" s="2" t="s">
        <v>83</v>
      </c>
      <c r="E290" s="20">
        <f>maj!H290</f>
        <v>300</v>
      </c>
      <c r="F290" s="22"/>
      <c r="G290" s="22"/>
      <c r="H290" s="3">
        <f t="shared" si="3"/>
        <v>300</v>
      </c>
    </row>
    <row r="291" spans="1:8" ht="25.5" hidden="1">
      <c r="A291" s="1"/>
      <c r="B291" s="1"/>
      <c r="C291" s="1" t="s">
        <v>84</v>
      </c>
      <c r="D291" s="2" t="s">
        <v>85</v>
      </c>
      <c r="E291" s="20">
        <f>maj!H291</f>
        <v>400</v>
      </c>
      <c r="F291" s="22"/>
      <c r="G291" s="22"/>
      <c r="H291" s="3">
        <f t="shared" si="3"/>
        <v>400</v>
      </c>
    </row>
    <row r="292" spans="1:8" ht="12.75">
      <c r="A292" s="1"/>
      <c r="B292" s="1" t="s">
        <v>168</v>
      </c>
      <c r="C292" s="1"/>
      <c r="D292" s="2" t="s">
        <v>11</v>
      </c>
      <c r="E292" s="20">
        <f>maj!H292</f>
        <v>457765</v>
      </c>
      <c r="F292" s="3">
        <f>SUM(F293:F302)</f>
        <v>7200</v>
      </c>
      <c r="G292" s="3">
        <f>SUM(G293:G302)</f>
        <v>7200</v>
      </c>
      <c r="H292" s="3">
        <f t="shared" si="3"/>
        <v>457765</v>
      </c>
    </row>
    <row r="293" spans="1:8" ht="12.75" hidden="1">
      <c r="A293" s="1"/>
      <c r="B293" s="1"/>
      <c r="C293" s="1" t="s">
        <v>152</v>
      </c>
      <c r="D293" s="2" t="s">
        <v>153</v>
      </c>
      <c r="E293" s="20">
        <f>maj!H293</f>
        <v>82000</v>
      </c>
      <c r="F293" s="22"/>
      <c r="G293" s="25"/>
      <c r="H293" s="3">
        <f t="shared" si="3"/>
        <v>82000</v>
      </c>
    </row>
    <row r="294" spans="1:8" ht="25.5" hidden="1">
      <c r="A294" s="1"/>
      <c r="B294" s="1"/>
      <c r="C294" s="1" t="s">
        <v>225</v>
      </c>
      <c r="D294" s="2" t="s">
        <v>202</v>
      </c>
      <c r="E294" s="20">
        <f>maj!H294</f>
        <v>69829</v>
      </c>
      <c r="F294" s="22"/>
      <c r="G294" s="25"/>
      <c r="H294" s="3">
        <f t="shared" si="3"/>
        <v>69829</v>
      </c>
    </row>
    <row r="295" spans="1:8" ht="25.5" hidden="1">
      <c r="A295" s="1"/>
      <c r="B295" s="1"/>
      <c r="C295" s="1" t="s">
        <v>226</v>
      </c>
      <c r="D295" s="2" t="s">
        <v>44</v>
      </c>
      <c r="E295" s="20">
        <f>maj!H295</f>
        <v>3732</v>
      </c>
      <c r="F295" s="22"/>
      <c r="G295" s="25"/>
      <c r="H295" s="3">
        <f t="shared" si="3"/>
        <v>3732</v>
      </c>
    </row>
    <row r="296" spans="1:8" ht="12.75" hidden="1">
      <c r="A296" s="1"/>
      <c r="B296" s="1"/>
      <c r="C296" s="1" t="s">
        <v>227</v>
      </c>
      <c r="D296" s="2" t="s">
        <v>46</v>
      </c>
      <c r="E296" s="20">
        <f>maj!H296</f>
        <v>582</v>
      </c>
      <c r="F296" s="22"/>
      <c r="G296" s="25"/>
      <c r="H296" s="3">
        <f t="shared" si="3"/>
        <v>582</v>
      </c>
    </row>
    <row r="297" spans="1:8" ht="12.75">
      <c r="A297" s="1"/>
      <c r="B297" s="1"/>
      <c r="C297" s="1" t="s">
        <v>228</v>
      </c>
      <c r="D297" s="2" t="s">
        <v>65</v>
      </c>
      <c r="E297" s="20">
        <f>maj!H297</f>
        <v>44738</v>
      </c>
      <c r="F297" s="22">
        <v>2000</v>
      </c>
      <c r="G297" s="25">
        <v>4000</v>
      </c>
      <c r="H297" s="3">
        <f t="shared" si="3"/>
        <v>46738</v>
      </c>
    </row>
    <row r="298" spans="1:8" ht="12.75">
      <c r="A298" s="1"/>
      <c r="B298" s="1"/>
      <c r="C298" s="1" t="s">
        <v>12</v>
      </c>
      <c r="D298" s="2" t="s">
        <v>65</v>
      </c>
      <c r="E298" s="20">
        <f>maj!H298</f>
        <v>0</v>
      </c>
      <c r="F298" s="22"/>
      <c r="G298" s="25"/>
      <c r="H298" s="3">
        <f t="shared" si="3"/>
        <v>0</v>
      </c>
    </row>
    <row r="299" spans="1:8" ht="12.75">
      <c r="A299" s="1"/>
      <c r="B299" s="1"/>
      <c r="C299" s="1" t="s">
        <v>229</v>
      </c>
      <c r="D299" s="2" t="s">
        <v>64</v>
      </c>
      <c r="E299" s="20">
        <f>maj!H299</f>
        <v>23698</v>
      </c>
      <c r="F299" s="22"/>
      <c r="G299" s="25">
        <v>3200</v>
      </c>
      <c r="H299" s="3">
        <f t="shared" si="3"/>
        <v>26898</v>
      </c>
    </row>
    <row r="300" spans="1:8" ht="12.75">
      <c r="A300" s="1"/>
      <c r="B300" s="1"/>
      <c r="C300" s="1" t="s">
        <v>14</v>
      </c>
      <c r="D300" s="2" t="s">
        <v>15</v>
      </c>
      <c r="E300" s="20">
        <f>maj!H300</f>
        <v>3500</v>
      </c>
      <c r="F300" s="22"/>
      <c r="G300" s="22"/>
      <c r="H300" s="3">
        <f t="shared" si="3"/>
        <v>3500</v>
      </c>
    </row>
    <row r="301" spans="1:8" ht="12.75">
      <c r="A301" s="1"/>
      <c r="B301" s="1"/>
      <c r="C301" s="1" t="s">
        <v>219</v>
      </c>
      <c r="D301" s="2" t="s">
        <v>15</v>
      </c>
      <c r="E301" s="20">
        <f>maj!H301</f>
        <v>34486</v>
      </c>
      <c r="F301" s="3">
        <v>5200</v>
      </c>
      <c r="G301" s="3"/>
      <c r="H301" s="3">
        <f>E301-F301+G301</f>
        <v>29286</v>
      </c>
    </row>
    <row r="302" spans="1:8" ht="38.25" hidden="1">
      <c r="A302" s="1"/>
      <c r="B302" s="1"/>
      <c r="C302" s="1" t="s">
        <v>169</v>
      </c>
      <c r="D302" s="2" t="s">
        <v>170</v>
      </c>
      <c r="E302" s="20">
        <f>maj!H302</f>
        <v>195200</v>
      </c>
      <c r="F302" s="25"/>
      <c r="G302" s="22"/>
      <c r="H302" s="3">
        <f aca="true" t="shared" si="4" ref="H302:H347">E302-F302+G302</f>
        <v>195200</v>
      </c>
    </row>
    <row r="303" spans="1:8" ht="25.5" hidden="1">
      <c r="A303" s="4" t="s">
        <v>171</v>
      </c>
      <c r="B303" s="4"/>
      <c r="C303" s="4"/>
      <c r="D303" s="5" t="s">
        <v>172</v>
      </c>
      <c r="E303" s="20">
        <f>maj!H303</f>
        <v>238804</v>
      </c>
      <c r="F303" s="6">
        <f>F304+F311+F314</f>
        <v>0</v>
      </c>
      <c r="G303" s="6">
        <f>G304+G311+G314</f>
        <v>0</v>
      </c>
      <c r="H303" s="6">
        <f t="shared" si="4"/>
        <v>238804</v>
      </c>
    </row>
    <row r="304" spans="1:8" ht="12.75" hidden="1">
      <c r="A304" s="4"/>
      <c r="B304" s="1" t="s">
        <v>173</v>
      </c>
      <c r="C304" s="4"/>
      <c r="D304" s="2" t="s">
        <v>174</v>
      </c>
      <c r="E304" s="20">
        <f>maj!H304</f>
        <v>165345</v>
      </c>
      <c r="F304" s="3">
        <f>SUM(F305:F310)</f>
        <v>0</v>
      </c>
      <c r="G304" s="3">
        <f>SUM(G305:G310)</f>
        <v>0</v>
      </c>
      <c r="H304" s="3">
        <f t="shared" si="4"/>
        <v>165345</v>
      </c>
    </row>
    <row r="305" spans="1:8" ht="25.5" hidden="1">
      <c r="A305" s="4"/>
      <c r="B305" s="4"/>
      <c r="C305" s="1" t="s">
        <v>59</v>
      </c>
      <c r="D305" s="2" t="s">
        <v>60</v>
      </c>
      <c r="E305" s="20">
        <f>maj!H305</f>
        <v>12500</v>
      </c>
      <c r="F305" s="22"/>
      <c r="G305" s="22"/>
      <c r="H305" s="3">
        <f t="shared" si="4"/>
        <v>12500</v>
      </c>
    </row>
    <row r="306" spans="1:8" ht="25.5" hidden="1">
      <c r="A306" s="4"/>
      <c r="B306" s="4"/>
      <c r="C306" s="1" t="s">
        <v>39</v>
      </c>
      <c r="D306" s="2" t="s">
        <v>40</v>
      </c>
      <c r="E306" s="20">
        <f>maj!H306</f>
        <v>113000</v>
      </c>
      <c r="F306" s="22"/>
      <c r="G306" s="22"/>
      <c r="H306" s="3">
        <f t="shared" si="4"/>
        <v>113000</v>
      </c>
    </row>
    <row r="307" spans="1:8" ht="12.75" hidden="1">
      <c r="A307" s="1"/>
      <c r="B307" s="1"/>
      <c r="C307" s="1" t="s">
        <v>41</v>
      </c>
      <c r="D307" s="2" t="s">
        <v>42</v>
      </c>
      <c r="E307" s="20">
        <f>maj!H307</f>
        <v>8907</v>
      </c>
      <c r="F307" s="22"/>
      <c r="G307" s="22"/>
      <c r="H307" s="3">
        <f t="shared" si="4"/>
        <v>8907</v>
      </c>
    </row>
    <row r="308" spans="1:8" ht="25.5" hidden="1">
      <c r="A308" s="1"/>
      <c r="B308" s="1"/>
      <c r="C308" s="1" t="s">
        <v>141</v>
      </c>
      <c r="D308" s="2" t="s">
        <v>44</v>
      </c>
      <c r="E308" s="20">
        <f>maj!H308</f>
        <v>20351</v>
      </c>
      <c r="F308" s="22"/>
      <c r="G308" s="22"/>
      <c r="H308" s="3">
        <f t="shared" si="4"/>
        <v>20351</v>
      </c>
    </row>
    <row r="309" spans="1:8" ht="12.75" hidden="1">
      <c r="A309" s="1"/>
      <c r="B309" s="1"/>
      <c r="C309" s="1" t="s">
        <v>45</v>
      </c>
      <c r="D309" s="2" t="s">
        <v>46</v>
      </c>
      <c r="E309" s="20">
        <f>maj!H309</f>
        <v>3400</v>
      </c>
      <c r="F309" s="22"/>
      <c r="G309" s="22"/>
      <c r="H309" s="3">
        <f t="shared" si="4"/>
        <v>3400</v>
      </c>
    </row>
    <row r="310" spans="1:8" ht="25.5" hidden="1">
      <c r="A310" s="1"/>
      <c r="B310" s="1"/>
      <c r="C310" s="1" t="s">
        <v>49</v>
      </c>
      <c r="D310" s="2" t="s">
        <v>50</v>
      </c>
      <c r="E310" s="20">
        <f>maj!H310</f>
        <v>7187</v>
      </c>
      <c r="F310" s="22"/>
      <c r="G310" s="22"/>
      <c r="H310" s="3">
        <f t="shared" si="4"/>
        <v>7187</v>
      </c>
    </row>
    <row r="311" spans="1:8" ht="12.75" hidden="1">
      <c r="A311" s="1"/>
      <c r="B311" s="1" t="s">
        <v>175</v>
      </c>
      <c r="C311" s="1"/>
      <c r="D311" s="2" t="s">
        <v>176</v>
      </c>
      <c r="E311" s="20">
        <f>maj!H311</f>
        <v>72304</v>
      </c>
      <c r="F311" s="3">
        <f>SUM(F312:F313)</f>
        <v>0</v>
      </c>
      <c r="G311" s="3">
        <f>SUM(G312:G313)</f>
        <v>0</v>
      </c>
      <c r="H311" s="3">
        <f t="shared" si="4"/>
        <v>72304</v>
      </c>
    </row>
    <row r="312" spans="1:8" ht="12.75" hidden="1">
      <c r="A312" s="1"/>
      <c r="B312" s="1"/>
      <c r="C312" s="1" t="s">
        <v>177</v>
      </c>
      <c r="D312" s="2" t="s">
        <v>178</v>
      </c>
      <c r="E312" s="20">
        <f>maj!H312</f>
        <v>72304</v>
      </c>
      <c r="F312" s="25"/>
      <c r="G312" s="25"/>
      <c r="H312" s="3">
        <f t="shared" si="4"/>
        <v>72304</v>
      </c>
    </row>
    <row r="313" spans="1:8" ht="12.75" hidden="1">
      <c r="A313" s="1"/>
      <c r="B313" s="1"/>
      <c r="C313" s="1" t="s">
        <v>179</v>
      </c>
      <c r="D313" s="2" t="s">
        <v>180</v>
      </c>
      <c r="E313" s="20">
        <f>maj!H313</f>
        <v>0</v>
      </c>
      <c r="F313" s="22"/>
      <c r="G313" s="22"/>
      <c r="H313" s="3">
        <f t="shared" si="4"/>
        <v>0</v>
      </c>
    </row>
    <row r="314" spans="1:8" ht="25.5" hidden="1">
      <c r="A314" s="1"/>
      <c r="B314" s="1" t="s">
        <v>181</v>
      </c>
      <c r="C314" s="1"/>
      <c r="D314" s="2" t="s">
        <v>137</v>
      </c>
      <c r="E314" s="20">
        <f>maj!H314</f>
        <v>1155</v>
      </c>
      <c r="F314" s="3">
        <f>SUM(F315:F316)</f>
        <v>0</v>
      </c>
      <c r="G314" s="3">
        <f>SUM(G315:G316)</f>
        <v>0</v>
      </c>
      <c r="H314" s="3">
        <f t="shared" si="4"/>
        <v>1155</v>
      </c>
    </row>
    <row r="315" spans="1:8" ht="12.75" hidden="1">
      <c r="A315" s="1"/>
      <c r="B315" s="1"/>
      <c r="C315" s="1" t="s">
        <v>14</v>
      </c>
      <c r="D315" s="2" t="s">
        <v>15</v>
      </c>
      <c r="E315" s="20">
        <f>maj!H315</f>
        <v>1155</v>
      </c>
      <c r="F315" s="22"/>
      <c r="G315" s="22"/>
      <c r="H315" s="3">
        <f t="shared" si="4"/>
        <v>1155</v>
      </c>
    </row>
    <row r="316" spans="1:8" ht="12.75" hidden="1">
      <c r="A316" s="1"/>
      <c r="B316" s="1"/>
      <c r="C316" s="1" t="s">
        <v>47</v>
      </c>
      <c r="D316" s="2" t="s">
        <v>48</v>
      </c>
      <c r="E316" s="20">
        <f>maj!H316</f>
        <v>0</v>
      </c>
      <c r="F316" s="22"/>
      <c r="G316" s="22"/>
      <c r="H316" s="3">
        <f t="shared" si="4"/>
        <v>0</v>
      </c>
    </row>
    <row r="317" spans="1:8" ht="25.5">
      <c r="A317" s="4" t="s">
        <v>182</v>
      </c>
      <c r="B317" s="4"/>
      <c r="C317" s="4"/>
      <c r="D317" s="5" t="s">
        <v>183</v>
      </c>
      <c r="E317" s="20">
        <f>maj!H317</f>
        <v>353301</v>
      </c>
      <c r="F317" s="6">
        <f>F318+F320+F322+F326+F328</f>
        <v>0</v>
      </c>
      <c r="G317" s="6">
        <f>G318+G320+G322+G326+G328</f>
        <v>8000</v>
      </c>
      <c r="H317" s="6">
        <f t="shared" si="4"/>
        <v>361301</v>
      </c>
    </row>
    <row r="318" spans="1:8" ht="12.75" hidden="1">
      <c r="A318" s="1"/>
      <c r="B318" s="1" t="s">
        <v>184</v>
      </c>
      <c r="C318" s="1"/>
      <c r="D318" s="2" t="s">
        <v>185</v>
      </c>
      <c r="E318" s="20">
        <f>maj!H318</f>
        <v>34000</v>
      </c>
      <c r="F318" s="3">
        <f>SUM(F319)</f>
        <v>0</v>
      </c>
      <c r="G318" s="3">
        <f>SUM(G319)</f>
        <v>0</v>
      </c>
      <c r="H318" s="3">
        <f t="shared" si="4"/>
        <v>34000</v>
      </c>
    </row>
    <row r="319" spans="1:8" ht="12.75" hidden="1">
      <c r="A319" s="1"/>
      <c r="B319" s="1"/>
      <c r="C319" s="1" t="s">
        <v>14</v>
      </c>
      <c r="D319" s="2" t="s">
        <v>15</v>
      </c>
      <c r="E319" s="20">
        <f>maj!H319</f>
        <v>34000</v>
      </c>
      <c r="F319" s="22"/>
      <c r="G319" s="22"/>
      <c r="H319" s="3">
        <f t="shared" si="4"/>
        <v>34000</v>
      </c>
    </row>
    <row r="320" spans="1:8" ht="25.5" hidden="1">
      <c r="A320" s="1"/>
      <c r="B320" s="1" t="s">
        <v>186</v>
      </c>
      <c r="C320" s="1"/>
      <c r="D320" s="2" t="s">
        <v>187</v>
      </c>
      <c r="E320" s="20">
        <f>maj!H320</f>
        <v>22000</v>
      </c>
      <c r="F320" s="3">
        <f>SUM(F321)</f>
        <v>0</v>
      </c>
      <c r="G320" s="3">
        <f>SUM(G321)</f>
        <v>0</v>
      </c>
      <c r="H320" s="3">
        <f t="shared" si="4"/>
        <v>22000</v>
      </c>
    </row>
    <row r="321" spans="1:8" ht="12.75" hidden="1">
      <c r="A321" s="1"/>
      <c r="B321" s="1"/>
      <c r="C321" s="1" t="s">
        <v>14</v>
      </c>
      <c r="D321" s="2" t="s">
        <v>15</v>
      </c>
      <c r="E321" s="20">
        <f>maj!H321</f>
        <v>22000</v>
      </c>
      <c r="F321" s="22"/>
      <c r="G321" s="22"/>
      <c r="H321" s="3">
        <f t="shared" si="4"/>
        <v>22000</v>
      </c>
    </row>
    <row r="322" spans="1:8" ht="12.75" hidden="1">
      <c r="A322" s="1"/>
      <c r="B322" s="1" t="s">
        <v>188</v>
      </c>
      <c r="C322" s="1"/>
      <c r="D322" s="2" t="s">
        <v>189</v>
      </c>
      <c r="E322" s="20">
        <f>maj!H322</f>
        <v>200000</v>
      </c>
      <c r="F322" s="3">
        <f>SUM(F323:F325)</f>
        <v>0</v>
      </c>
      <c r="G322" s="3">
        <f>SUM(G323:G325)</f>
        <v>0</v>
      </c>
      <c r="H322" s="3">
        <f t="shared" si="4"/>
        <v>200000</v>
      </c>
    </row>
    <row r="323" spans="1:8" ht="12.75" hidden="1">
      <c r="A323" s="1"/>
      <c r="B323" s="1"/>
      <c r="C323" s="1" t="s">
        <v>12</v>
      </c>
      <c r="D323" s="2" t="s">
        <v>65</v>
      </c>
      <c r="E323" s="20">
        <f>maj!H323</f>
        <v>0</v>
      </c>
      <c r="F323" s="22"/>
      <c r="G323" s="22"/>
      <c r="H323" s="3">
        <f t="shared" si="4"/>
        <v>0</v>
      </c>
    </row>
    <row r="324" spans="1:8" ht="12.75" hidden="1">
      <c r="A324" s="1"/>
      <c r="B324" s="1"/>
      <c r="C324" s="1" t="s">
        <v>31</v>
      </c>
      <c r="D324" s="2" t="s">
        <v>32</v>
      </c>
      <c r="E324" s="20">
        <f>maj!H324</f>
        <v>150000</v>
      </c>
      <c r="F324" s="22"/>
      <c r="G324" s="22"/>
      <c r="H324" s="3">
        <f t="shared" si="4"/>
        <v>150000</v>
      </c>
    </row>
    <row r="325" spans="1:8" ht="12.75" hidden="1">
      <c r="A325" s="1"/>
      <c r="B325" s="1"/>
      <c r="C325" s="1" t="s">
        <v>14</v>
      </c>
      <c r="D325" s="2" t="s">
        <v>15</v>
      </c>
      <c r="E325" s="20">
        <f>maj!H325</f>
        <v>50000</v>
      </c>
      <c r="F325" s="22"/>
      <c r="G325" s="22"/>
      <c r="H325" s="3">
        <f t="shared" si="4"/>
        <v>50000</v>
      </c>
    </row>
    <row r="326" spans="1:8" ht="12.75" hidden="1">
      <c r="A326" s="1"/>
      <c r="B326" s="1" t="s">
        <v>190</v>
      </c>
      <c r="C326" s="1"/>
      <c r="D326" s="2" t="s">
        <v>191</v>
      </c>
      <c r="E326" s="20">
        <f>maj!H326</f>
        <v>70301</v>
      </c>
      <c r="F326" s="3">
        <f>SUM(F327)</f>
        <v>0</v>
      </c>
      <c r="G326" s="3">
        <f>SUM(G327)</f>
        <v>0</v>
      </c>
      <c r="H326" s="3">
        <f t="shared" si="4"/>
        <v>70301</v>
      </c>
    </row>
    <row r="327" spans="1:8" ht="25.5" hidden="1">
      <c r="A327" s="1"/>
      <c r="B327" s="1"/>
      <c r="C327" s="1" t="s">
        <v>192</v>
      </c>
      <c r="D327" s="2" t="s">
        <v>193</v>
      </c>
      <c r="E327" s="20">
        <f>maj!H327</f>
        <v>70301</v>
      </c>
      <c r="F327" s="22"/>
      <c r="G327" s="22"/>
      <c r="H327" s="3">
        <f t="shared" si="4"/>
        <v>70301</v>
      </c>
    </row>
    <row r="328" spans="1:8" ht="12.75">
      <c r="A328" s="1"/>
      <c r="B328" s="1" t="s">
        <v>194</v>
      </c>
      <c r="C328" s="1"/>
      <c r="D328" s="2" t="s">
        <v>11</v>
      </c>
      <c r="E328" s="20">
        <f>maj!H328</f>
        <v>27000</v>
      </c>
      <c r="F328" s="3">
        <f>SUM(F329:F331)</f>
        <v>0</v>
      </c>
      <c r="G328" s="3">
        <f>SUM(G329:G331)</f>
        <v>8000</v>
      </c>
      <c r="H328" s="3">
        <f t="shared" si="4"/>
        <v>35000</v>
      </c>
    </row>
    <row r="329" spans="1:8" ht="12.75">
      <c r="A329" s="1"/>
      <c r="B329" s="1"/>
      <c r="C329" s="1" t="s">
        <v>12</v>
      </c>
      <c r="D329" s="2" t="s">
        <v>65</v>
      </c>
      <c r="E329" s="20">
        <f>maj!H329</f>
        <v>2000</v>
      </c>
      <c r="F329" s="22"/>
      <c r="G329" s="25">
        <v>8000</v>
      </c>
      <c r="H329" s="3">
        <f t="shared" si="4"/>
        <v>10000</v>
      </c>
    </row>
    <row r="330" spans="1:8" ht="12.75" hidden="1">
      <c r="A330" s="1"/>
      <c r="B330" s="1"/>
      <c r="C330" s="1" t="s">
        <v>14</v>
      </c>
      <c r="D330" s="2" t="s">
        <v>15</v>
      </c>
      <c r="E330" s="20">
        <f>maj!H330</f>
        <v>0</v>
      </c>
      <c r="F330" s="22"/>
      <c r="G330" s="22"/>
      <c r="H330" s="3">
        <f t="shared" si="4"/>
        <v>0</v>
      </c>
    </row>
    <row r="331" spans="1:8" ht="12.75" hidden="1">
      <c r="A331" s="1"/>
      <c r="B331" s="1"/>
      <c r="C331" s="1" t="s">
        <v>195</v>
      </c>
      <c r="D331" s="2" t="s">
        <v>196</v>
      </c>
      <c r="E331" s="20">
        <f>maj!H331</f>
        <v>25000</v>
      </c>
      <c r="F331" s="22"/>
      <c r="G331" s="22"/>
      <c r="H331" s="3">
        <f t="shared" si="4"/>
        <v>25000</v>
      </c>
    </row>
    <row r="332" spans="1:8" ht="25.5" hidden="1">
      <c r="A332" s="4" t="s">
        <v>197</v>
      </c>
      <c r="B332" s="4"/>
      <c r="C332" s="4"/>
      <c r="D332" s="5" t="s">
        <v>198</v>
      </c>
      <c r="E332" s="20">
        <f>maj!H332</f>
        <v>303505</v>
      </c>
      <c r="F332" s="6">
        <f>F333+F338</f>
        <v>0</v>
      </c>
      <c r="G332" s="6">
        <f>G333+G338</f>
        <v>0</v>
      </c>
      <c r="H332" s="6">
        <f t="shared" si="4"/>
        <v>303505</v>
      </c>
    </row>
    <row r="333" spans="1:8" ht="25.5" hidden="1">
      <c r="A333" s="1"/>
      <c r="B333" s="1" t="s">
        <v>199</v>
      </c>
      <c r="C333" s="1"/>
      <c r="D333" s="2" t="s">
        <v>200</v>
      </c>
      <c r="E333" s="20">
        <f>maj!H333</f>
        <v>187905</v>
      </c>
      <c r="F333" s="3">
        <f>SUM(F334:F336)</f>
        <v>0</v>
      </c>
      <c r="G333" s="3">
        <f>SUM(G334:G337)</f>
        <v>0</v>
      </c>
      <c r="H333" s="3">
        <f t="shared" si="4"/>
        <v>187905</v>
      </c>
    </row>
    <row r="334" spans="1:8" ht="25.5" hidden="1">
      <c r="A334" s="1"/>
      <c r="B334" s="1"/>
      <c r="C334" s="1" t="s">
        <v>201</v>
      </c>
      <c r="D334" s="2" t="s">
        <v>202</v>
      </c>
      <c r="E334" s="20">
        <f>maj!H334</f>
        <v>185805</v>
      </c>
      <c r="F334" s="22"/>
      <c r="G334" s="22"/>
      <c r="H334" s="3">
        <f t="shared" si="4"/>
        <v>185805</v>
      </c>
    </row>
    <row r="335" spans="1:8" ht="12.75" hidden="1">
      <c r="A335" s="7"/>
      <c r="B335" s="7"/>
      <c r="C335" s="7" t="s">
        <v>12</v>
      </c>
      <c r="D335" s="9" t="s">
        <v>65</v>
      </c>
      <c r="E335" s="20">
        <f>maj!H335</f>
        <v>0</v>
      </c>
      <c r="F335" s="25"/>
      <c r="G335" s="25"/>
      <c r="H335" s="3">
        <f t="shared" si="4"/>
        <v>0</v>
      </c>
    </row>
    <row r="336" spans="1:8" ht="12.75" hidden="1">
      <c r="A336" s="7"/>
      <c r="B336" s="7"/>
      <c r="C336" s="7" t="s">
        <v>31</v>
      </c>
      <c r="D336" s="9" t="s">
        <v>32</v>
      </c>
      <c r="E336" s="20">
        <f>maj!H336</f>
        <v>2100</v>
      </c>
      <c r="F336" s="25"/>
      <c r="G336" s="25"/>
      <c r="H336" s="3">
        <f t="shared" si="4"/>
        <v>2100</v>
      </c>
    </row>
    <row r="337" spans="1:8" ht="12.75" hidden="1">
      <c r="A337" s="7"/>
      <c r="B337" s="7"/>
      <c r="C337" s="7" t="s">
        <v>14</v>
      </c>
      <c r="D337" s="9" t="s">
        <v>15</v>
      </c>
      <c r="E337" s="20">
        <f>maj!H337</f>
        <v>0</v>
      </c>
      <c r="F337" s="38"/>
      <c r="G337" s="38"/>
      <c r="H337" s="3">
        <f t="shared" si="4"/>
        <v>0</v>
      </c>
    </row>
    <row r="338" spans="1:8" ht="12.75" hidden="1">
      <c r="A338" s="7"/>
      <c r="B338" s="7" t="s">
        <v>203</v>
      </c>
      <c r="C338" s="7"/>
      <c r="D338" s="9" t="s">
        <v>230</v>
      </c>
      <c r="E338" s="20">
        <f>maj!H338</f>
        <v>115600</v>
      </c>
      <c r="F338" s="8">
        <f>SUM(F339:F340)</f>
        <v>0</v>
      </c>
      <c r="G338" s="8">
        <f>SUM(G339:G340)</f>
        <v>0</v>
      </c>
      <c r="H338" s="3">
        <f t="shared" si="4"/>
        <v>115600</v>
      </c>
    </row>
    <row r="339" spans="1:8" ht="25.5" hidden="1">
      <c r="A339" s="7"/>
      <c r="B339" s="7"/>
      <c r="C339" s="7" t="s">
        <v>201</v>
      </c>
      <c r="D339" s="9" t="s">
        <v>202</v>
      </c>
      <c r="E339" s="20">
        <f>maj!H339</f>
        <v>115600</v>
      </c>
      <c r="F339" s="22"/>
      <c r="G339" s="22"/>
      <c r="H339" s="3">
        <f t="shared" si="4"/>
        <v>115600</v>
      </c>
    </row>
    <row r="340" spans="1:8" ht="12.75" hidden="1">
      <c r="A340" s="7"/>
      <c r="B340" s="7"/>
      <c r="C340" s="7" t="s">
        <v>31</v>
      </c>
      <c r="D340" s="9" t="s">
        <v>32</v>
      </c>
      <c r="E340" s="20">
        <f>maj!H340</f>
        <v>0</v>
      </c>
      <c r="F340" s="22"/>
      <c r="G340" s="22"/>
      <c r="H340" s="3">
        <f t="shared" si="4"/>
        <v>0</v>
      </c>
    </row>
    <row r="341" spans="1:8" ht="12.75">
      <c r="A341" s="10" t="s">
        <v>204</v>
      </c>
      <c r="B341" s="10"/>
      <c r="C341" s="10"/>
      <c r="D341" s="11" t="s">
        <v>205</v>
      </c>
      <c r="E341" s="20">
        <f>maj!H341</f>
        <v>34117</v>
      </c>
      <c r="F341" s="12">
        <f>F342</f>
        <v>0</v>
      </c>
      <c r="G341" s="12">
        <f>G342</f>
        <v>4000</v>
      </c>
      <c r="H341" s="6">
        <f t="shared" si="4"/>
        <v>38117</v>
      </c>
    </row>
    <row r="342" spans="1:8" ht="25.5">
      <c r="A342" s="7"/>
      <c r="B342" s="7" t="s">
        <v>206</v>
      </c>
      <c r="C342" s="7"/>
      <c r="D342" s="9" t="s">
        <v>207</v>
      </c>
      <c r="E342" s="20">
        <f>maj!H342</f>
        <v>34117</v>
      </c>
      <c r="F342" s="8">
        <f>SUM(F343:F347)</f>
        <v>0</v>
      </c>
      <c r="G342" s="8">
        <f>SUM(G343:G347)</f>
        <v>4000</v>
      </c>
      <c r="H342" s="3">
        <f t="shared" si="4"/>
        <v>38117</v>
      </c>
    </row>
    <row r="343" spans="1:8" ht="25.5" hidden="1">
      <c r="A343" s="7"/>
      <c r="B343" s="7"/>
      <c r="C343" s="7" t="s">
        <v>55</v>
      </c>
      <c r="D343" s="9" t="s">
        <v>56</v>
      </c>
      <c r="E343" s="20">
        <f>maj!H343</f>
        <v>10700</v>
      </c>
      <c r="F343" s="22"/>
      <c r="G343" s="25"/>
      <c r="H343" s="3">
        <f t="shared" si="4"/>
        <v>10700</v>
      </c>
    </row>
    <row r="344" spans="1:8" ht="12.75" hidden="1">
      <c r="A344" s="7"/>
      <c r="B344" s="7"/>
      <c r="C344" s="7" t="s">
        <v>12</v>
      </c>
      <c r="D344" s="9" t="s">
        <v>65</v>
      </c>
      <c r="E344" s="20">
        <f>maj!H344</f>
        <v>13500</v>
      </c>
      <c r="F344" s="25"/>
      <c r="G344" s="22"/>
      <c r="H344" s="3">
        <f t="shared" si="4"/>
        <v>13500</v>
      </c>
    </row>
    <row r="345" spans="1:8" ht="12.75" hidden="1">
      <c r="A345" s="7"/>
      <c r="B345" s="7"/>
      <c r="C345" s="7" t="s">
        <v>14</v>
      </c>
      <c r="D345" s="9" t="s">
        <v>15</v>
      </c>
      <c r="E345" s="20">
        <f>maj!H345</f>
        <v>2100</v>
      </c>
      <c r="F345" s="25"/>
      <c r="G345" s="22"/>
      <c r="H345" s="3">
        <f t="shared" si="4"/>
        <v>2100</v>
      </c>
    </row>
    <row r="346" spans="1:8" ht="12.75" hidden="1">
      <c r="A346" s="7"/>
      <c r="B346" s="7"/>
      <c r="C346" s="7" t="s">
        <v>80</v>
      </c>
      <c r="D346" s="9" t="s">
        <v>81</v>
      </c>
      <c r="E346" s="20">
        <f>maj!H346</f>
        <v>6700</v>
      </c>
      <c r="F346" s="25"/>
      <c r="G346" s="22"/>
      <c r="H346" s="3">
        <f t="shared" si="4"/>
        <v>6700</v>
      </c>
    </row>
    <row r="347" spans="1:8" ht="25.5">
      <c r="A347" s="7"/>
      <c r="B347" s="7"/>
      <c r="C347" s="7" t="s">
        <v>4</v>
      </c>
      <c r="D347" s="9" t="s">
        <v>5</v>
      </c>
      <c r="E347" s="20">
        <f>maj!H347</f>
        <v>1117</v>
      </c>
      <c r="F347" s="25"/>
      <c r="G347" s="22">
        <v>4000</v>
      </c>
      <c r="H347" s="3">
        <f t="shared" si="4"/>
        <v>5117</v>
      </c>
    </row>
    <row r="348" spans="1:8" ht="12.75">
      <c r="A348" s="7"/>
      <c r="B348" s="7"/>
      <c r="C348" s="7"/>
      <c r="D348" s="9"/>
      <c r="E348" s="20"/>
      <c r="F348" s="22"/>
      <c r="G348" s="22"/>
      <c r="H348" s="22"/>
    </row>
    <row r="349" spans="1:8" ht="12.75">
      <c r="A349" s="13"/>
      <c r="B349" s="13"/>
      <c r="C349" s="13"/>
      <c r="D349" s="13"/>
      <c r="E349" s="20"/>
      <c r="F349" s="21"/>
      <c r="G349" s="21"/>
      <c r="H349" s="21"/>
    </row>
    <row r="350" spans="1:8" ht="12.75">
      <c r="A350" s="40" t="s">
        <v>208</v>
      </c>
      <c r="B350" s="41"/>
      <c r="C350" s="41"/>
      <c r="D350" s="42"/>
      <c r="E350" s="23">
        <f>maj!H350</f>
        <v>17485306</v>
      </c>
      <c r="F350" s="14">
        <f>F9+F21+F33+F43+F94+F104+F118+F121+F126+F246+F303+F317+F332+F341+F237+F39</f>
        <v>11200</v>
      </c>
      <c r="G350" s="14">
        <f>G9+G21+G33+G43+G94+G104+G118+G121+G126+G246+G303+G317+G332+G341+G237+G39</f>
        <v>323633</v>
      </c>
      <c r="H350" s="23">
        <f>E350-F350+G350</f>
        <v>17797739</v>
      </c>
    </row>
  </sheetData>
  <sheetProtection/>
  <protectedRanges>
    <protectedRange sqref="F2:F5" name="Zakres50"/>
    <protectedRange sqref="F4:F5" name="Zakres47_1"/>
    <protectedRange sqref="F2:F5" name="Zakres48"/>
    <protectedRange sqref="F343:G347" name="Zakres46_1"/>
    <protectedRange sqref="F334:G337" name="Zakres44_1"/>
    <protectedRange sqref="F327:G327" name="Zakres42_1"/>
    <protectedRange sqref="F321:G321" name="Zakres40_1"/>
    <protectedRange sqref="F315:G316" name="Zakres38_1"/>
    <protectedRange sqref="F305:G310" name="Zakres36_1"/>
    <protectedRange sqref="F276:G291" name="Zakres34_1"/>
    <protectedRange sqref="F270:G270" name="Zakres32_1"/>
    <protectedRange sqref="F266:G266" name="Zakres30_1"/>
    <protectedRange sqref="F241:G244" name="Zakres28_1"/>
    <protectedRange sqref="F227:G232" name="Zakres26_1"/>
    <protectedRange sqref="F206:G222" name="Zakres24_1"/>
    <protectedRange sqref="F173:G190" name="Zakres22_1"/>
    <protectedRange sqref="F151:G157" name="Zakres20_1"/>
    <protectedRange sqref="F120:G120" name="Zakres16_1"/>
    <protectedRange sqref="F117:G117" name="Zakres15_1"/>
    <protectedRange sqref="F106:G115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3" name="Zakres12_1"/>
    <protectedRange sqref="F97:G103" name="Zakres13_1"/>
    <protectedRange sqref="F123:G123" name="Zakres17_1"/>
    <protectedRange sqref="F125:G125" name="Zakres18_1"/>
    <protectedRange sqref="F128:G149" name="Zakres19_1"/>
    <protectedRange sqref="F159:G171" name="Zakres21_1"/>
    <protectedRange sqref="F192:G204" name="Zakres23_1"/>
    <protectedRange sqref="F224:G225" name="Zakres25_1"/>
    <protectedRange sqref="F234:G236" name="Zakres27_1"/>
    <protectedRange sqref="F248:G264" name="Zakres29_1"/>
    <protectedRange sqref="F268:G268" name="Zakres31_1"/>
    <protectedRange sqref="F272:G274" name="Zakres33_1"/>
    <protectedRange sqref="F293:G300 F302:G302" name="Zakres35_1"/>
    <protectedRange sqref="F312:G313" name="Zakres37_1"/>
    <protectedRange sqref="F319:G319" name="Zakres39_1"/>
    <protectedRange sqref="F323:G325" name="Zakres41_1"/>
    <protectedRange sqref="F329:G331" name="Zakres43_1"/>
    <protectedRange sqref="F339:G340" name="Zakres45_1"/>
    <protectedRange sqref="A5:E6 G5:H6 F6" name="Zakres47"/>
  </protectedRanges>
  <mergeCells count="1">
    <mergeCell ref="A350:D35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Twoja nazwa użytkownika</cp:lastModifiedBy>
  <cp:lastPrinted>2009-05-20T11:38:57Z</cp:lastPrinted>
  <dcterms:created xsi:type="dcterms:W3CDTF">2008-02-25T11:14:06Z</dcterms:created>
  <dcterms:modified xsi:type="dcterms:W3CDTF">2009-05-25T08:53:12Z</dcterms:modified>
  <cp:category/>
  <cp:version/>
  <cp:contentType/>
  <cp:contentStatus/>
</cp:coreProperties>
</file>