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1-z pomarańczowego+dalej\00-Zmiany 2015, 2016, 2017, 2018\2021 zmiany\8-sesja 28.04.2021\"/>
    </mc:Choice>
  </mc:AlternateContent>
  <bookViews>
    <workbookView xWindow="-120" yWindow="-120" windowWidth="24240" windowHeight="13140"/>
  </bookViews>
  <sheets>
    <sheet name=" 2021 r." sheetId="1" r:id="rId1"/>
    <sheet name="2017" sheetId="2" r:id="rId2"/>
    <sheet name="2018" sheetId="4" r:id="rId3"/>
    <sheet name="2019" sheetId="5" r:id="rId4"/>
    <sheet name="2020" sheetId="6" r:id="rId5"/>
    <sheet name="2021" sheetId="7" r:id="rId6"/>
    <sheet name="2022" sheetId="9" r:id="rId7"/>
    <sheet name="2023" sheetId="10" r:id="rId8"/>
    <sheet name="2024" sheetId="11" r:id="rId9"/>
    <sheet name="2025" sheetId="12" r:id="rId10"/>
  </sheets>
  <definedNames>
    <definedName name="_xlnm.Print_Area" localSheetId="0">' 2021 r.'!$B$1:$E$35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0" i="1"/>
  <c r="E28" i="1"/>
  <c r="D29" i="4" l="1"/>
  <c r="D29" i="12"/>
  <c r="E15" i="12"/>
  <c r="E12" i="12"/>
  <c r="E16" i="1" l="1"/>
  <c r="E17" i="1" l="1"/>
  <c r="D14" i="5" l="1"/>
  <c r="D14" i="6"/>
  <c r="D11" i="6"/>
  <c r="D11" i="7"/>
  <c r="E15" i="4" l="1"/>
  <c r="D18" i="12" l="1"/>
  <c r="D14" i="12"/>
  <c r="D11" i="12"/>
  <c r="D17" i="12" s="1"/>
  <c r="D29" i="11"/>
  <c r="D18" i="11"/>
  <c r="E15" i="11"/>
  <c r="D14" i="11"/>
  <c r="E12" i="11"/>
  <c r="D11" i="11"/>
  <c r="F23" i="11" s="1"/>
  <c r="D29" i="10"/>
  <c r="D18" i="10"/>
  <c r="E15" i="10"/>
  <c r="D14" i="10"/>
  <c r="E12" i="10"/>
  <c r="D11" i="10"/>
  <c r="D29" i="9"/>
  <c r="D18" i="9"/>
  <c r="E15" i="9"/>
  <c r="D14" i="9"/>
  <c r="E12" i="9"/>
  <c r="D11" i="9"/>
  <c r="F23" i="9" s="1"/>
  <c r="D29" i="7"/>
  <c r="D18" i="7"/>
  <c r="E15" i="7"/>
  <c r="D14" i="7"/>
  <c r="D17" i="7" s="1"/>
  <c r="E12" i="7"/>
  <c r="D29" i="6"/>
  <c r="D18" i="6"/>
  <c r="F23" i="6" s="1"/>
  <c r="E15" i="6"/>
  <c r="D17" i="6"/>
  <c r="E12" i="6"/>
  <c r="E12" i="5"/>
  <c r="D11" i="5"/>
  <c r="D29" i="5"/>
  <c r="F24" i="5" s="1"/>
  <c r="D18" i="5"/>
  <c r="E15" i="5"/>
  <c r="D11" i="4"/>
  <c r="D18" i="4"/>
  <c r="D14" i="4"/>
  <c r="D29" i="2"/>
  <c r="D18" i="2"/>
  <c r="D14" i="2"/>
  <c r="D11" i="2"/>
  <c r="F23" i="2" l="1"/>
  <c r="F23" i="10"/>
  <c r="D17" i="10"/>
  <c r="F24" i="11"/>
  <c r="D17" i="4"/>
  <c r="D17" i="2"/>
  <c r="F24" i="10"/>
  <c r="F24" i="2"/>
  <c r="F23" i="5"/>
  <c r="F23" i="12"/>
  <c r="D17" i="9"/>
  <c r="F24" i="12"/>
  <c r="D17" i="11"/>
  <c r="F24" i="9"/>
  <c r="F24" i="7"/>
  <c r="F23" i="7"/>
  <c r="F24" i="6"/>
  <c r="D17" i="5"/>
  <c r="F23" i="4"/>
  <c r="F24" i="4"/>
</calcChain>
</file>

<file path=xl/sharedStrings.xml><?xml version="1.0" encoding="utf-8"?>
<sst xmlns="http://schemas.openxmlformats.org/spreadsheetml/2006/main" count="689" uniqueCount="77">
  <si>
    <t>Lp.</t>
  </si>
  <si>
    <t>Treść</t>
  </si>
  <si>
    <t>Klasyfikacja
§</t>
  </si>
  <si>
    <t xml:space="preserve">Plan </t>
  </si>
  <si>
    <t>1.</t>
  </si>
  <si>
    <t>Dochody</t>
  </si>
  <si>
    <t>Dochody bieżące</t>
  </si>
  <si>
    <t>2.</t>
  </si>
  <si>
    <t>Wydatki</t>
  </si>
  <si>
    <t>Wydatki bieżące</t>
  </si>
  <si>
    <t>3.</t>
  </si>
  <si>
    <t>Wynik budżetu</t>
  </si>
  <si>
    <t>Przychody ogółem:</t>
  </si>
  <si>
    <t>Kredyty, w tym:</t>
  </si>
  <si>
    <t>§ 952</t>
  </si>
  <si>
    <t>krótkoterminowe</t>
  </si>
  <si>
    <t>Pożyczki</t>
  </si>
  <si>
    <t>Pożyczki na finansowanie zadań realizowanych
z udziałem środków pochodzących z budżetu UE</t>
  </si>
  <si>
    <t>§ 903</t>
  </si>
  <si>
    <t>4.</t>
  </si>
  <si>
    <t>Przychody ze spłat pożyczek udzielonych na finan sowanie zadan realizowanych z udzialem środków pochodzących z budżetu UE</t>
  </si>
  <si>
    <t>§ 902</t>
  </si>
  <si>
    <t>5.</t>
  </si>
  <si>
    <t xml:space="preserve">Przychody ze spłat pożyczek udzielonych na 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</si>
  <si>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</si>
  <si>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</si>
  <si>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</si>
  <si>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</si>
  <si>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</si>
  <si>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</si>
  <si>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</si>
  <si>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</si>
  <si>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 xml:space="preserve"> Wolne środki,o których mowa w art.217ust 2 pkt 6 ufp</t>
  </si>
  <si>
    <t>§ 950</t>
  </si>
  <si>
    <t>w tym: na pokrycie deficytu</t>
  </si>
  <si>
    <t>Rozchody ogółem:</t>
  </si>
  <si>
    <t>Spłaty kredytów, w tym: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</si>
  <si>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</si>
  <si>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</si>
  <si>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</si>
  <si>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</si>
  <si>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Pożyczki udzielone na finansowanie zadań realizowanych z udziałem środków pochodzących z budżetu UE</t>
  </si>
  <si>
    <t>§ 962</t>
  </si>
  <si>
    <t>Przelewy z rachunków lokat</t>
  </si>
  <si>
    <t>§ 994</t>
  </si>
  <si>
    <t>Wykup papierów wartościowych (obligacji)</t>
  </si>
  <si>
    <t>§ 982</t>
  </si>
  <si>
    <t>Rozchody z tytułu innych rozliczeń</t>
  </si>
  <si>
    <t>§ 995</t>
  </si>
  <si>
    <t>Dochody majątkowe</t>
  </si>
  <si>
    <t>Wydatki majątkowe</t>
  </si>
  <si>
    <t>d+p</t>
  </si>
  <si>
    <t>w+r</t>
  </si>
  <si>
    <t>Przychody i rozchody budżetu w 2017 r.</t>
  </si>
  <si>
    <t>Przychody i rozchody budżetu w 2018 r.</t>
  </si>
  <si>
    <t xml:space="preserve">doch.bież </t>
  </si>
  <si>
    <t xml:space="preserve">wyd.bież.nie przekraczają </t>
  </si>
  <si>
    <t>Przychody i rozchody budżetu w 2019 r.</t>
  </si>
  <si>
    <t>Przychody i rozchody budżetu w 2020 r.</t>
  </si>
  <si>
    <t>Przychody i rozchody budżetu w 2021 r.</t>
  </si>
  <si>
    <t>Przychody i rozchody budżetu w 2022 r.</t>
  </si>
  <si>
    <t>Przychody i rozchody budżetu w 2023 r.</t>
  </si>
  <si>
    <t>Przychody i rozchody budżetu w 2024 r.</t>
  </si>
  <si>
    <t>Przychody i rozchody budżetu w 2025 r.</t>
  </si>
  <si>
    <t>§ 905</t>
  </si>
  <si>
    <t>Kredyty</t>
  </si>
  <si>
    <t>Spłaty pożyczek udzielonych</t>
  </si>
  <si>
    <t>§ 951</t>
  </si>
  <si>
    <t>Prywatyzacja majątku jst</t>
  </si>
  <si>
    <t>9.</t>
  </si>
  <si>
    <t>Niewykorzystane środki pieniężne, o których mowa w art. 217 ust. 2 pkt 8 ufp, pochodzące z niewykorzystanych środków pieniężnych na rachunku bieżącym budżetu, wynikających z rozliczenia dochodów i wydatków nimi finansowanych, związanych ze szczególnymi zasadami wykonywania budżetu</t>
  </si>
  <si>
    <t>Udzielone pożyczki</t>
  </si>
  <si>
    <t>§ 991</t>
  </si>
  <si>
    <t>Lokaty</t>
  </si>
  <si>
    <t>Nadwyżka z lat ubiegłych, pomniejszona o niewykorzystane środki pieniężne, o których mowa w art. 217 ust. 2 pkt 8 ufp</t>
  </si>
  <si>
    <t>Spłaty kredytów</t>
  </si>
  <si>
    <t xml:space="preserve">Tabela Nr 4                                                   do uchwały Nr XXIX/213/2021                          Rady Miejskiej w Mordach 
  z dnia 28 kwietnia 2021 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</si>
</sst>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6"/>
      <name val="Arial CE"/>
      <family val="2"/>
      <charset val="238"/>
    </font>
    <font>
      <sz val="6"/>
      <name val="Arial CE"/>
      <family val="2"/>
      <charset val="238"/>
    </font>
    <font>
      <sz val="9"/>
      <name val="Arial CE"/>
      <family val="2"/>
      <charset val="238"/>
    </font>
    <font>
      <sz val="5"/>
      <name val="Arial CE"/>
      <family val="2"/>
      <charset val="238"/>
    </font>
    <font>
      <b/>
      <sz val="9"/>
      <name val="Arial CE"/>
      <family val="2"/>
      <charset val="238"/>
    </font>
    <font>
      <sz val="10"/>
      <color indexed="10"/>
      <name val="Arial"/>
      <family val="2"/>
      <charset val="238"/>
    </font>
    <font>
      <sz val="12"/>
      <name val="Arial CE"/>
      <charset val="238"/>
    </font>
    <font>
      <sz val="10"/>
      <color rgb="FFFF0000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6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4" fontId="7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" fontId="7" fillId="0" borderId="6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4" fontId="7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1" fillId="0" borderId="0" xfId="0" applyFont="1"/>
    <xf numFmtId="0" fontId="0" fillId="0" borderId="0" xfId="0" applyFont="1" applyAlignment="1">
      <alignment vertical="center"/>
    </xf>
    <xf numFmtId="0" fontId="7" fillId="3" borderId="1" xfId="0" applyFont="1" applyFill="1" applyBorder="1" applyAlignment="1">
      <alignment vertical="center"/>
    </xf>
    <xf numFmtId="4" fontId="7" fillId="3" borderId="1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vertical="center"/>
    </xf>
    <xf numFmtId="4" fontId="7" fillId="4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" fontId="0" fillId="0" borderId="0" xfId="0" applyNumberFormat="1"/>
    <xf numFmtId="4" fontId="0" fillId="0" borderId="0" xfId="0" applyNumberFormat="1"/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4" fontId="17" fillId="0" borderId="1" xfId="0" applyNumberFormat="1" applyFont="1" applyBorder="1" applyAlignment="1">
      <alignment horizontal="right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5" xfId="0" applyFont="1" applyBorder="1" applyAlignment="1">
      <alignment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7" fillId="0" borderId="5" xfId="0" applyFont="1" applyBorder="1" applyAlignment="1">
      <alignment vertical="center"/>
    </xf>
    <xf numFmtId="4" fontId="17" fillId="0" borderId="5" xfId="0" applyNumberFormat="1" applyFont="1" applyBorder="1" applyAlignment="1">
      <alignment horizontal="right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vertical="center"/>
    </xf>
    <xf numFmtId="4" fontId="17" fillId="0" borderId="6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4" fontId="17" fillId="4" borderId="1" xfId="0" applyNumberFormat="1" applyFont="1" applyFill="1" applyBorder="1" applyAlignment="1">
      <alignment horizontal="right" vertical="center"/>
    </xf>
    <xf numFmtId="4" fontId="17" fillId="0" borderId="6" xfId="0" applyNumberFormat="1" applyFont="1" applyBorder="1" applyAlignment="1">
      <alignment horizontal="right" vertical="center"/>
    </xf>
    <xf numFmtId="4" fontId="18" fillId="3" borderId="1" xfId="0" applyNumberFormat="1" applyFont="1" applyFill="1" applyBorder="1" applyAlignment="1">
      <alignment horizontal="right" vertical="center"/>
    </xf>
    <xf numFmtId="4" fontId="18" fillId="4" borderId="1" xfId="0" applyNumberFormat="1" applyFont="1" applyFill="1" applyBorder="1" applyAlignment="1">
      <alignment horizontal="right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left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7A1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5"/>
  <sheetViews>
    <sheetView tabSelected="1" topLeftCell="B1" zoomScaleNormal="100" zoomScaleSheetLayoutView="75" workbookViewId="0">
      <selection activeCell="G10" sqref="G10"/>
    </sheetView>
  </sheetViews>
  <sheetFormatPr defaultRowHeight="15" x14ac:dyDescent="0.25"/>
  <cols>
    <col min="1" max="1" width="15.140625" style="1" customWidth="1"/>
    <col min="2" max="2" width="5.140625" style="1" customWidth="1"/>
    <col min="3" max="3" width="45.5703125" style="1" customWidth="1"/>
    <col min="4" max="4" width="14.7109375" style="1" customWidth="1"/>
    <col min="5" max="5" width="14.28515625" style="1" customWidth="1"/>
    <col min="6" max="16384" width="9.140625" style="1"/>
  </cols>
  <sheetData>
    <row r="1" spans="2:5" ht="52.5" customHeight="1" x14ac:dyDescent="0.25">
      <c r="B1" s="46"/>
      <c r="C1" s="46"/>
      <c r="D1" s="77" t="s">
        <v>76</v>
      </c>
      <c r="E1" s="77"/>
    </row>
    <row r="2" spans="2:5" ht="12.75" customHeight="1" x14ac:dyDescent="0.25">
      <c r="B2" s="46"/>
      <c r="C2" s="46"/>
      <c r="D2" s="46"/>
      <c r="E2" s="46"/>
    </row>
    <row r="3" spans="2:5" ht="15" customHeight="1" x14ac:dyDescent="0.25">
      <c r="B3" s="78" t="s">
        <v>59</v>
      </c>
      <c r="C3" s="78"/>
      <c r="D3" s="78"/>
      <c r="E3" s="78"/>
    </row>
    <row r="4" spans="2:5" ht="11.25" customHeight="1" x14ac:dyDescent="0.25">
      <c r="B4" s="47"/>
      <c r="C4" s="46"/>
      <c r="D4" s="46"/>
      <c r="E4" s="46"/>
    </row>
    <row r="5" spans="2:5" ht="0.75" customHeight="1" x14ac:dyDescent="0.25">
      <c r="B5" s="46"/>
      <c r="C5" s="46"/>
      <c r="D5" s="46"/>
      <c r="E5" s="46"/>
    </row>
    <row r="6" spans="2:5" ht="11.25" customHeight="1" x14ac:dyDescent="0.25">
      <c r="B6" s="79" t="s">
        <v>0</v>
      </c>
      <c r="C6" s="79" t="s">
        <v>1</v>
      </c>
      <c r="D6" s="80" t="s">
        <v>2</v>
      </c>
      <c r="E6" s="81" t="s">
        <v>3</v>
      </c>
    </row>
    <row r="7" spans="2:5" ht="15.75" customHeight="1" x14ac:dyDescent="0.25">
      <c r="B7" s="79"/>
      <c r="C7" s="79"/>
      <c r="D7" s="79"/>
      <c r="E7" s="82"/>
    </row>
    <row r="8" spans="2:5" ht="12" customHeight="1" x14ac:dyDescent="0.25">
      <c r="B8" s="79"/>
      <c r="C8" s="79"/>
      <c r="D8" s="79"/>
      <c r="E8" s="83"/>
    </row>
    <row r="9" spans="2:5" s="4" customFormat="1" ht="12.75" customHeight="1" x14ac:dyDescent="0.25">
      <c r="B9" s="48">
        <v>1</v>
      </c>
      <c r="C9" s="48">
        <v>2</v>
      </c>
      <c r="D9" s="48">
        <v>3</v>
      </c>
      <c r="E9" s="48">
        <v>4</v>
      </c>
    </row>
    <row r="10" spans="2:5" s="8" customFormat="1" ht="17.25" customHeight="1" x14ac:dyDescent="0.25">
      <c r="B10" s="73" t="s">
        <v>4</v>
      </c>
      <c r="C10" s="74" t="s">
        <v>5</v>
      </c>
      <c r="D10" s="73"/>
      <c r="E10" s="71">
        <f>SUM(E11:E12)</f>
        <v>29031543.310000002</v>
      </c>
    </row>
    <row r="11" spans="2:5" s="8" customFormat="1" ht="17.25" customHeight="1" x14ac:dyDescent="0.25">
      <c r="B11" s="49"/>
      <c r="C11" s="50" t="s">
        <v>6</v>
      </c>
      <c r="D11" s="49"/>
      <c r="E11" s="51">
        <v>25351461.100000001</v>
      </c>
    </row>
    <row r="12" spans="2:5" s="8" customFormat="1" ht="20.25" customHeight="1" x14ac:dyDescent="0.25">
      <c r="B12" s="49"/>
      <c r="C12" s="50" t="s">
        <v>49</v>
      </c>
      <c r="D12" s="49"/>
      <c r="E12" s="51">
        <v>3680082.21</v>
      </c>
    </row>
    <row r="13" spans="2:5" ht="20.25" customHeight="1" x14ac:dyDescent="0.25">
      <c r="B13" s="73" t="s">
        <v>7</v>
      </c>
      <c r="C13" s="74" t="s">
        <v>8</v>
      </c>
      <c r="D13" s="73"/>
      <c r="E13" s="71">
        <f>E14+E15</f>
        <v>29789605.390000001</v>
      </c>
    </row>
    <row r="14" spans="2:5" ht="19.5" customHeight="1" x14ac:dyDescent="0.25">
      <c r="B14" s="49"/>
      <c r="C14" s="50" t="s">
        <v>9</v>
      </c>
      <c r="D14" s="49"/>
      <c r="E14" s="51">
        <v>25319358.41</v>
      </c>
    </row>
    <row r="15" spans="2:5" ht="17.25" customHeight="1" x14ac:dyDescent="0.25">
      <c r="B15" s="49"/>
      <c r="C15" s="50" t="s">
        <v>50</v>
      </c>
      <c r="D15" s="49"/>
      <c r="E15" s="51">
        <v>4470246.9800000004</v>
      </c>
    </row>
    <row r="16" spans="2:5" ht="19.5" customHeight="1" x14ac:dyDescent="0.25">
      <c r="B16" s="52" t="s">
        <v>10</v>
      </c>
      <c r="C16" s="53" t="s">
        <v>11</v>
      </c>
      <c r="D16" s="54"/>
      <c r="E16" s="72">
        <f>E10-E13</f>
        <v>-758062.07999999821</v>
      </c>
    </row>
    <row r="17" spans="2:5" ht="18.95" customHeight="1" x14ac:dyDescent="0.25">
      <c r="B17" s="75" t="s">
        <v>12</v>
      </c>
      <c r="C17" s="76"/>
      <c r="D17" s="55"/>
      <c r="E17" s="71">
        <f>E18+E24+E26</f>
        <v>3158062.08</v>
      </c>
    </row>
    <row r="18" spans="2:5" ht="17.25" customHeight="1" x14ac:dyDescent="0.25">
      <c r="B18" s="49" t="s">
        <v>4</v>
      </c>
      <c r="C18" s="56" t="s">
        <v>65</v>
      </c>
      <c r="D18" s="49" t="s">
        <v>14</v>
      </c>
      <c r="E18" s="51">
        <v>1440978.99</v>
      </c>
    </row>
    <row r="19" spans="2:5" ht="15" customHeight="1" x14ac:dyDescent="0.25">
      <c r="B19" s="49" t="s">
        <v>7</v>
      </c>
      <c r="C19" s="57" t="s">
        <v>16</v>
      </c>
      <c r="D19" s="49" t="s">
        <v>14</v>
      </c>
      <c r="E19" s="63"/>
    </row>
    <row r="20" spans="2:5" ht="26.25" customHeight="1" x14ac:dyDescent="0.25">
      <c r="B20" s="49" t="s">
        <v>10</v>
      </c>
      <c r="C20" s="58" t="s">
        <v>17</v>
      </c>
      <c r="D20" s="49" t="s">
        <v>18</v>
      </c>
      <c r="E20" s="51"/>
    </row>
    <row r="21" spans="2:5" x14ac:dyDescent="0.25">
      <c r="B21" s="59" t="s">
        <v>19</v>
      </c>
      <c r="C21" s="60" t="s">
        <v>66</v>
      </c>
      <c r="D21" s="49" t="s">
        <v>67</v>
      </c>
      <c r="E21" s="51"/>
    </row>
    <row r="22" spans="2:5" x14ac:dyDescent="0.25">
      <c r="B22" s="49" t="s">
        <v>22</v>
      </c>
      <c r="C22" s="57" t="s">
        <v>68</v>
      </c>
      <c r="D22" s="49" t="s">
        <v>24</v>
      </c>
      <c r="E22" s="51"/>
    </row>
    <row r="23" spans="2:5" ht="28.5" customHeight="1" x14ac:dyDescent="0.25">
      <c r="B23" s="49" t="s">
        <v>25</v>
      </c>
      <c r="C23" s="60" t="s">
        <v>74</v>
      </c>
      <c r="D23" s="49" t="s">
        <v>27</v>
      </c>
      <c r="E23" s="70">
        <v>0</v>
      </c>
    </row>
    <row r="24" spans="2:5" ht="63.75" customHeight="1" x14ac:dyDescent="0.25">
      <c r="B24" s="59" t="s">
        <v>28</v>
      </c>
      <c r="C24" s="60" t="s">
        <v>70</v>
      </c>
      <c r="D24" s="49" t="s">
        <v>64</v>
      </c>
      <c r="E24" s="70">
        <v>1494916.08</v>
      </c>
    </row>
    <row r="25" spans="2:5" ht="18" customHeight="1" x14ac:dyDescent="0.25">
      <c r="B25" s="49" t="s">
        <v>31</v>
      </c>
      <c r="C25" s="57" t="s">
        <v>29</v>
      </c>
      <c r="D25" s="49" t="s">
        <v>30</v>
      </c>
      <c r="E25" s="51"/>
    </row>
    <row r="26" spans="2:5" ht="18.75" customHeight="1" x14ac:dyDescent="0.25">
      <c r="B26" s="59" t="s">
        <v>69</v>
      </c>
      <c r="C26" s="61" t="s">
        <v>32</v>
      </c>
      <c r="D26" s="49" t="s">
        <v>33</v>
      </c>
      <c r="E26" s="51">
        <v>222167.01</v>
      </c>
    </row>
    <row r="27" spans="2:5" ht="12.75" customHeight="1" x14ac:dyDescent="0.25">
      <c r="B27" s="52"/>
      <c r="C27" s="53"/>
      <c r="D27" s="52"/>
      <c r="E27" s="69"/>
    </row>
    <row r="28" spans="2:5" ht="25.5" customHeight="1" x14ac:dyDescent="0.25">
      <c r="B28" s="75" t="s">
        <v>35</v>
      </c>
      <c r="C28" s="76"/>
      <c r="D28" s="55"/>
      <c r="E28" s="71">
        <f>E29+E30+E33</f>
        <v>2400000</v>
      </c>
    </row>
    <row r="29" spans="2:5" ht="18.75" customHeight="1" x14ac:dyDescent="0.25">
      <c r="B29" s="49" t="s">
        <v>4</v>
      </c>
      <c r="C29" s="57" t="s">
        <v>75</v>
      </c>
      <c r="D29" s="49" t="s">
        <v>37</v>
      </c>
      <c r="E29" s="51">
        <v>350000</v>
      </c>
    </row>
    <row r="30" spans="2:5" ht="18" customHeight="1" x14ac:dyDescent="0.25">
      <c r="B30" s="59" t="s">
        <v>7</v>
      </c>
      <c r="C30" s="62" t="s">
        <v>38</v>
      </c>
      <c r="D30" s="59" t="s">
        <v>37</v>
      </c>
      <c r="E30" s="63">
        <v>150000</v>
      </c>
    </row>
    <row r="31" spans="2:5" ht="32.25" customHeight="1" x14ac:dyDescent="0.25">
      <c r="B31" s="49" t="s">
        <v>10</v>
      </c>
      <c r="C31" s="60" t="s">
        <v>39</v>
      </c>
      <c r="D31" s="49" t="s">
        <v>40</v>
      </c>
      <c r="E31" s="51"/>
    </row>
    <row r="32" spans="2:5" x14ac:dyDescent="0.25">
      <c r="B32" s="64" t="s">
        <v>19</v>
      </c>
      <c r="C32" s="58" t="s">
        <v>71</v>
      </c>
      <c r="D32" s="59" t="s">
        <v>72</v>
      </c>
      <c r="E32" s="63"/>
    </row>
    <row r="33" spans="2:5" ht="17.25" customHeight="1" x14ac:dyDescent="0.25">
      <c r="B33" s="49" t="s">
        <v>22</v>
      </c>
      <c r="C33" s="57" t="s">
        <v>73</v>
      </c>
      <c r="D33" s="49" t="s">
        <v>44</v>
      </c>
      <c r="E33" s="51">
        <v>1900000</v>
      </c>
    </row>
    <row r="34" spans="2:5" x14ac:dyDescent="0.25">
      <c r="B34" s="65" t="s">
        <v>25</v>
      </c>
      <c r="C34" s="66" t="s">
        <v>45</v>
      </c>
      <c r="D34" s="65" t="s">
        <v>46</v>
      </c>
      <c r="E34" s="67"/>
    </row>
    <row r="35" spans="2:5" x14ac:dyDescent="0.25">
      <c r="B35" s="65" t="s">
        <v>28</v>
      </c>
      <c r="C35" s="66" t="s">
        <v>47</v>
      </c>
      <c r="D35" s="68" t="s">
        <v>48</v>
      </c>
      <c r="E35" s="67"/>
    </row>
  </sheetData>
  <mergeCells count="8">
    <mergeCell ref="B17:C17"/>
    <mergeCell ref="B28:C28"/>
    <mergeCell ref="D1:E1"/>
    <mergeCell ref="B3:E3"/>
    <mergeCell ref="B6:B8"/>
    <mergeCell ref="C6:C8"/>
    <mergeCell ref="D6:D8"/>
    <mergeCell ref="E6:E8"/>
  </mergeCells>
  <phoneticPr fontId="13" type="noConversion"/>
  <pageMargins left="1" right="1" top="1" bottom="1" header="0.5" footer="0.5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2"/>
  <sheetViews>
    <sheetView topLeftCell="A27" workbookViewId="0">
      <selection activeCell="D30" sqref="D30"/>
    </sheetView>
  </sheetViews>
  <sheetFormatPr defaultRowHeight="15" x14ac:dyDescent="0.25"/>
  <cols>
    <col min="1" max="1" width="6.7109375" customWidth="1"/>
    <col min="2" max="2" width="37.42578125" customWidth="1"/>
    <col min="3" max="3" width="14.7109375" customWidth="1"/>
    <col min="4" max="4" width="22.42578125" customWidth="1"/>
    <col min="5" max="5" width="28.28515625" customWidth="1"/>
    <col min="6" max="6" width="12.42578125" bestFit="1" customWidth="1"/>
    <col min="7" max="7" width="23" customWidth="1"/>
  </cols>
  <sheetData>
    <row r="3" spans="1:8" x14ac:dyDescent="0.25">
      <c r="A3" s="1"/>
      <c r="B3" s="1"/>
      <c r="C3" s="1"/>
      <c r="D3" s="1"/>
    </row>
    <row r="4" spans="1:8" ht="15.75" x14ac:dyDescent="0.25">
      <c r="A4" s="86" t="s">
        <v>63</v>
      </c>
      <c r="B4" s="86"/>
      <c r="C4" s="86"/>
      <c r="D4" s="86"/>
    </row>
    <row r="5" spans="1:8" x14ac:dyDescent="0.25">
      <c r="A5" s="2"/>
      <c r="B5" s="1"/>
      <c r="C5" s="1"/>
      <c r="D5" s="1"/>
    </row>
    <row r="6" spans="1:8" x14ac:dyDescent="0.25">
      <c r="A6" s="1"/>
      <c r="B6" s="1"/>
      <c r="C6" s="1"/>
      <c r="D6" s="1"/>
    </row>
    <row r="7" spans="1:8" x14ac:dyDescent="0.25">
      <c r="A7" s="87" t="s">
        <v>0</v>
      </c>
      <c r="B7" s="87" t="s">
        <v>1</v>
      </c>
      <c r="C7" s="88" t="s">
        <v>2</v>
      </c>
      <c r="D7" s="43" t="s">
        <v>3</v>
      </c>
    </row>
    <row r="8" spans="1:8" x14ac:dyDescent="0.25">
      <c r="A8" s="87"/>
      <c r="B8" s="87"/>
      <c r="C8" s="87"/>
      <c r="D8" s="42"/>
    </row>
    <row r="9" spans="1:8" x14ac:dyDescent="0.25">
      <c r="A9" s="87"/>
      <c r="B9" s="87"/>
      <c r="C9" s="87"/>
      <c r="D9" s="42"/>
    </row>
    <row r="10" spans="1:8" x14ac:dyDescent="0.25">
      <c r="A10" s="3">
        <v>1</v>
      </c>
      <c r="B10" s="3">
        <v>2</v>
      </c>
      <c r="C10" s="3">
        <v>3</v>
      </c>
      <c r="D10" s="3"/>
    </row>
    <row r="11" spans="1:8" x14ac:dyDescent="0.25">
      <c r="A11" s="32" t="s">
        <v>4</v>
      </c>
      <c r="B11" s="33" t="s">
        <v>5</v>
      </c>
      <c r="C11" s="32"/>
      <c r="D11" s="31">
        <f>+SUM(D12:D13)</f>
        <v>17943138</v>
      </c>
    </row>
    <row r="12" spans="1:8" x14ac:dyDescent="0.25">
      <c r="A12" s="5"/>
      <c r="B12" s="6" t="s">
        <v>6</v>
      </c>
      <c r="C12" s="5"/>
      <c r="D12" s="7">
        <v>17931438</v>
      </c>
      <c r="E12" s="45">
        <f>D12+(D12*1.7%)</f>
        <v>18236272.445999999</v>
      </c>
      <c r="G12" t="s">
        <v>56</v>
      </c>
      <c r="H12" t="s">
        <v>55</v>
      </c>
    </row>
    <row r="13" spans="1:8" x14ac:dyDescent="0.25">
      <c r="A13" s="5"/>
      <c r="B13" s="6" t="s">
        <v>49</v>
      </c>
      <c r="C13" s="5"/>
      <c r="D13" s="7">
        <v>11700</v>
      </c>
    </row>
    <row r="14" spans="1:8" x14ac:dyDescent="0.25">
      <c r="A14" s="32" t="s">
        <v>7</v>
      </c>
      <c r="B14" s="33" t="s">
        <v>8</v>
      </c>
      <c r="C14" s="32"/>
      <c r="D14" s="31">
        <f>D15+D16</f>
        <v>17743138</v>
      </c>
    </row>
    <row r="15" spans="1:8" x14ac:dyDescent="0.25">
      <c r="A15" s="5"/>
      <c r="B15" s="6" t="s">
        <v>9</v>
      </c>
      <c r="C15" s="5"/>
      <c r="D15" s="7">
        <v>16902289</v>
      </c>
      <c r="E15" s="45">
        <f>D15+(D15*1.7%)</f>
        <v>17189627.912999999</v>
      </c>
    </row>
    <row r="16" spans="1:8" x14ac:dyDescent="0.25">
      <c r="A16" s="5"/>
      <c r="B16" s="6" t="s">
        <v>50</v>
      </c>
      <c r="C16" s="5"/>
      <c r="D16" s="7">
        <v>840849</v>
      </c>
      <c r="G16" s="45"/>
    </row>
    <row r="17" spans="1:6" x14ac:dyDescent="0.25">
      <c r="A17" s="34" t="s">
        <v>10</v>
      </c>
      <c r="B17" s="35" t="s">
        <v>11</v>
      </c>
      <c r="C17" s="36"/>
      <c r="D17" s="37">
        <f>D11-D14</f>
        <v>200000</v>
      </c>
      <c r="E17" s="44"/>
    </row>
    <row r="18" spans="1:6" x14ac:dyDescent="0.25">
      <c r="A18" s="84" t="s">
        <v>12</v>
      </c>
      <c r="B18" s="85"/>
      <c r="C18" s="30"/>
      <c r="D18" s="31">
        <f>SUM(D19:D27)</f>
        <v>0</v>
      </c>
    </row>
    <row r="19" spans="1:6" x14ac:dyDescent="0.25">
      <c r="A19" s="5" t="s">
        <v>4</v>
      </c>
      <c r="B19" s="10" t="s">
        <v>13</v>
      </c>
      <c r="C19" s="5" t="s">
        <v>14</v>
      </c>
      <c r="D19" s="7">
        <v>0</v>
      </c>
    </row>
    <row r="20" spans="1:6" x14ac:dyDescent="0.25">
      <c r="A20" s="11"/>
      <c r="B20" s="10" t="s">
        <v>15</v>
      </c>
      <c r="C20" s="5"/>
      <c r="D20" s="7"/>
    </row>
    <row r="21" spans="1:6" x14ac:dyDescent="0.25">
      <c r="A21" s="5" t="s">
        <v>7</v>
      </c>
      <c r="B21" s="9" t="s">
        <v>16</v>
      </c>
      <c r="C21" s="5" t="s">
        <v>14</v>
      </c>
      <c r="D21" s="12"/>
    </row>
    <row r="22" spans="1:6" ht="47.25" customHeight="1" x14ac:dyDescent="0.25">
      <c r="A22" s="5" t="s">
        <v>10</v>
      </c>
      <c r="B22" s="13" t="s">
        <v>17</v>
      </c>
      <c r="C22" s="5" t="s">
        <v>18</v>
      </c>
      <c r="D22" s="7"/>
    </row>
    <row r="23" spans="1:6" ht="51.75" customHeight="1" x14ac:dyDescent="0.25">
      <c r="A23" s="11" t="s">
        <v>19</v>
      </c>
      <c r="B23" s="14" t="s">
        <v>20</v>
      </c>
      <c r="C23" s="5" t="s">
        <v>21</v>
      </c>
      <c r="D23" s="7"/>
      <c r="E23" s="40" t="s">
        <v>51</v>
      </c>
      <c r="F23" s="39">
        <f>D11+D18</f>
        <v>17943138</v>
      </c>
    </row>
    <row r="24" spans="1:6" x14ac:dyDescent="0.25">
      <c r="A24" s="5" t="s">
        <v>22</v>
      </c>
      <c r="B24" s="9" t="s">
        <v>23</v>
      </c>
      <c r="C24" s="5" t="s">
        <v>24</v>
      </c>
      <c r="D24" s="7"/>
      <c r="E24" s="41" t="s">
        <v>52</v>
      </c>
      <c r="F24" s="39">
        <f>D14+D29</f>
        <v>17943138</v>
      </c>
    </row>
    <row r="25" spans="1:6" x14ac:dyDescent="0.25">
      <c r="A25" s="11" t="s">
        <v>25</v>
      </c>
      <c r="B25" s="9" t="s">
        <v>26</v>
      </c>
      <c r="C25" s="5" t="s">
        <v>27</v>
      </c>
      <c r="D25" s="15"/>
    </row>
    <row r="26" spans="1:6" x14ac:dyDescent="0.25">
      <c r="A26" s="5" t="s">
        <v>28</v>
      </c>
      <c r="B26" s="9" t="s">
        <v>29</v>
      </c>
      <c r="C26" s="5" t="s">
        <v>30</v>
      </c>
      <c r="D26" s="7"/>
    </row>
    <row r="27" spans="1:6" ht="37.5" customHeight="1" x14ac:dyDescent="0.25">
      <c r="A27" s="5" t="s">
        <v>31</v>
      </c>
      <c r="B27" s="16" t="s">
        <v>32</v>
      </c>
      <c r="C27" s="5" t="s">
        <v>33</v>
      </c>
      <c r="D27" s="7"/>
    </row>
    <row r="28" spans="1:6" x14ac:dyDescent="0.25">
      <c r="A28" s="34"/>
      <c r="B28" s="35" t="s">
        <v>34</v>
      </c>
      <c r="C28" s="36" t="s">
        <v>33</v>
      </c>
      <c r="D28" s="37"/>
    </row>
    <row r="29" spans="1:6" x14ac:dyDescent="0.25">
      <c r="A29" s="84" t="s">
        <v>35</v>
      </c>
      <c r="B29" s="85"/>
      <c r="C29" s="30"/>
      <c r="D29" s="31">
        <f>SUM(D30:D38)</f>
        <v>200000</v>
      </c>
    </row>
    <row r="30" spans="1:6" x14ac:dyDescent="0.25">
      <c r="A30" s="5" t="s">
        <v>4</v>
      </c>
      <c r="B30" s="9" t="s">
        <v>36</v>
      </c>
      <c r="C30" s="5" t="s">
        <v>37</v>
      </c>
      <c r="D30" s="7">
        <v>200000</v>
      </c>
    </row>
    <row r="31" spans="1:6" x14ac:dyDescent="0.25">
      <c r="A31" s="11"/>
      <c r="B31" s="17" t="s">
        <v>15</v>
      </c>
      <c r="C31" s="11"/>
      <c r="D31" s="12"/>
    </row>
    <row r="32" spans="1:6" x14ac:dyDescent="0.25">
      <c r="A32" s="11"/>
      <c r="B32" s="17"/>
      <c r="C32" s="11"/>
      <c r="D32" s="12"/>
    </row>
    <row r="33" spans="1:4" x14ac:dyDescent="0.25">
      <c r="A33" s="11" t="s">
        <v>7</v>
      </c>
      <c r="B33" s="17" t="s">
        <v>38</v>
      </c>
      <c r="C33" s="11" t="s">
        <v>37</v>
      </c>
      <c r="D33" s="12"/>
    </row>
    <row r="34" spans="1:4" ht="59.25" customHeight="1" x14ac:dyDescent="0.25">
      <c r="A34" s="5" t="s">
        <v>10</v>
      </c>
      <c r="B34" s="14" t="s">
        <v>39</v>
      </c>
      <c r="C34" s="5" t="s">
        <v>40</v>
      </c>
      <c r="D34" s="7"/>
    </row>
    <row r="35" spans="1:4" ht="43.5" customHeight="1" x14ac:dyDescent="0.25">
      <c r="A35" s="18" t="s">
        <v>19</v>
      </c>
      <c r="B35" s="13" t="s">
        <v>41</v>
      </c>
      <c r="C35" s="11" t="s">
        <v>42</v>
      </c>
      <c r="D35" s="12"/>
    </row>
    <row r="36" spans="1:4" x14ac:dyDescent="0.25">
      <c r="A36" s="5" t="s">
        <v>22</v>
      </c>
      <c r="B36" s="9" t="s">
        <v>43</v>
      </c>
      <c r="C36" s="5" t="s">
        <v>44</v>
      </c>
      <c r="D36" s="19"/>
    </row>
    <row r="37" spans="1:4" x14ac:dyDescent="0.25">
      <c r="A37" s="20" t="s">
        <v>25</v>
      </c>
      <c r="B37" s="21" t="s">
        <v>45</v>
      </c>
      <c r="C37" s="20" t="s">
        <v>46</v>
      </c>
      <c r="D37" s="22"/>
    </row>
    <row r="38" spans="1:4" x14ac:dyDescent="0.25">
      <c r="A38" s="20" t="s">
        <v>28</v>
      </c>
      <c r="B38" s="21" t="s">
        <v>47</v>
      </c>
      <c r="C38" s="23" t="s">
        <v>48</v>
      </c>
      <c r="D38" s="22"/>
    </row>
    <row r="39" spans="1:4" x14ac:dyDescent="0.25">
      <c r="A39" s="24"/>
      <c r="B39" s="25"/>
      <c r="C39" s="26"/>
      <c r="D39" s="27"/>
    </row>
    <row r="40" spans="1:4" ht="15.75" x14ac:dyDescent="0.25">
      <c r="A40" s="28"/>
      <c r="B40" s="40"/>
      <c r="C40" s="39"/>
      <c r="D40" s="29"/>
    </row>
    <row r="41" spans="1:4" x14ac:dyDescent="0.25">
      <c r="A41" s="1"/>
      <c r="B41" s="41"/>
      <c r="C41" s="39"/>
      <c r="D41" s="38"/>
    </row>
    <row r="42" spans="1:4" x14ac:dyDescent="0.25">
      <c r="A42" s="1"/>
      <c r="B42" s="38"/>
      <c r="C42" s="38"/>
      <c r="D42" s="38"/>
    </row>
  </sheetData>
  <mergeCells count="6">
    <mergeCell ref="A29:B29"/>
    <mergeCell ref="A4:D4"/>
    <mergeCell ref="A7:A9"/>
    <mergeCell ref="B7:B9"/>
    <mergeCell ref="C7:C9"/>
    <mergeCell ref="A18:B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2"/>
  <sheetViews>
    <sheetView topLeftCell="A43" workbookViewId="0">
      <selection activeCell="B22" sqref="B22"/>
    </sheetView>
  </sheetViews>
  <sheetFormatPr defaultRowHeight="15" x14ac:dyDescent="0.25"/>
  <cols>
    <col min="1" max="1" width="6.7109375" customWidth="1"/>
    <col min="2" max="2" width="37.42578125" customWidth="1"/>
    <col min="3" max="3" width="14.7109375" customWidth="1"/>
    <col min="4" max="4" width="22.42578125" customWidth="1"/>
    <col min="5" max="5" width="16.28515625" customWidth="1"/>
    <col min="6" max="6" width="12.42578125" bestFit="1" customWidth="1"/>
  </cols>
  <sheetData>
    <row r="3" spans="1:5" x14ac:dyDescent="0.25">
      <c r="A3" s="1"/>
      <c r="B3" s="1"/>
      <c r="C3" s="1"/>
      <c r="D3" s="1"/>
    </row>
    <row r="4" spans="1:5" ht="15.75" x14ac:dyDescent="0.25">
      <c r="A4" s="86" t="s">
        <v>53</v>
      </c>
      <c r="B4" s="86"/>
      <c r="C4" s="86"/>
      <c r="D4" s="86"/>
    </row>
    <row r="5" spans="1:5" x14ac:dyDescent="0.25">
      <c r="A5" s="2"/>
      <c r="B5" s="1"/>
      <c r="C5" s="1"/>
      <c r="D5" s="1"/>
    </row>
    <row r="6" spans="1:5" x14ac:dyDescent="0.25">
      <c r="A6" s="1"/>
      <c r="B6" s="1"/>
      <c r="C6" s="1"/>
      <c r="D6" s="1"/>
    </row>
    <row r="7" spans="1:5" x14ac:dyDescent="0.25">
      <c r="A7" s="87" t="s">
        <v>0</v>
      </c>
      <c r="B7" s="87" t="s">
        <v>1</v>
      </c>
      <c r="C7" s="88" t="s">
        <v>2</v>
      </c>
      <c r="D7" s="43" t="s">
        <v>3</v>
      </c>
    </row>
    <row r="8" spans="1:5" x14ac:dyDescent="0.25">
      <c r="A8" s="87"/>
      <c r="B8" s="87"/>
      <c r="C8" s="87"/>
      <c r="D8" s="42"/>
    </row>
    <row r="9" spans="1:5" x14ac:dyDescent="0.25">
      <c r="A9" s="87"/>
      <c r="B9" s="87"/>
      <c r="C9" s="87"/>
      <c r="D9" s="42"/>
    </row>
    <row r="10" spans="1:5" x14ac:dyDescent="0.25">
      <c r="A10" s="3">
        <v>1</v>
      </c>
      <c r="B10" s="3">
        <v>2</v>
      </c>
      <c r="C10" s="3">
        <v>3</v>
      </c>
      <c r="D10" s="3"/>
    </row>
    <row r="11" spans="1:5" x14ac:dyDescent="0.25">
      <c r="A11" s="32" t="s">
        <v>4</v>
      </c>
      <c r="B11" s="33" t="s">
        <v>5</v>
      </c>
      <c r="C11" s="32"/>
      <c r="D11" s="31">
        <f>D12+D13</f>
        <v>15780924</v>
      </c>
    </row>
    <row r="12" spans="1:5" x14ac:dyDescent="0.25">
      <c r="A12" s="5"/>
      <c r="B12" s="6" t="s">
        <v>6</v>
      </c>
      <c r="C12" s="5"/>
      <c r="D12" s="7">
        <v>15669224</v>
      </c>
    </row>
    <row r="13" spans="1:5" x14ac:dyDescent="0.25">
      <c r="A13" s="5"/>
      <c r="B13" s="6" t="s">
        <v>49</v>
      </c>
      <c r="C13" s="5"/>
      <c r="D13" s="7">
        <v>111700</v>
      </c>
    </row>
    <row r="14" spans="1:5" x14ac:dyDescent="0.25">
      <c r="A14" s="32" t="s">
        <v>7</v>
      </c>
      <c r="B14" s="33" t="s">
        <v>8</v>
      </c>
      <c r="C14" s="32"/>
      <c r="D14" s="31">
        <f>D15+D16</f>
        <v>15560924</v>
      </c>
      <c r="E14" s="31"/>
    </row>
    <row r="15" spans="1:5" x14ac:dyDescent="0.25">
      <c r="A15" s="5"/>
      <c r="B15" s="6" t="s">
        <v>9</v>
      </c>
      <c r="C15" s="5"/>
      <c r="D15" s="7">
        <v>14769995.73</v>
      </c>
    </row>
    <row r="16" spans="1:5" x14ac:dyDescent="0.25">
      <c r="A16" s="5"/>
      <c r="B16" s="6" t="s">
        <v>50</v>
      </c>
      <c r="C16" s="5"/>
      <c r="D16" s="7">
        <v>790928.27</v>
      </c>
      <c r="E16" s="7"/>
    </row>
    <row r="17" spans="1:6" x14ac:dyDescent="0.25">
      <c r="A17" s="34" t="s">
        <v>10</v>
      </c>
      <c r="B17" s="35" t="s">
        <v>11</v>
      </c>
      <c r="C17" s="36"/>
      <c r="D17" s="37">
        <f>D11-D14</f>
        <v>220000</v>
      </c>
      <c r="E17" s="44"/>
    </row>
    <row r="18" spans="1:6" x14ac:dyDescent="0.25">
      <c r="A18" s="84" t="s">
        <v>12</v>
      </c>
      <c r="B18" s="85"/>
      <c r="C18" s="30"/>
      <c r="D18" s="31">
        <f>SUM(D19:D27)</f>
        <v>0</v>
      </c>
    </row>
    <row r="19" spans="1:6" x14ac:dyDescent="0.25">
      <c r="A19" s="5" t="s">
        <v>4</v>
      </c>
      <c r="B19" s="10" t="s">
        <v>13</v>
      </c>
      <c r="C19" s="5" t="s">
        <v>14</v>
      </c>
      <c r="D19" s="7">
        <v>0</v>
      </c>
    </row>
    <row r="20" spans="1:6" x14ac:dyDescent="0.25">
      <c r="A20" s="11"/>
      <c r="B20" s="10" t="s">
        <v>15</v>
      </c>
      <c r="C20" s="5"/>
      <c r="D20" s="7"/>
    </row>
    <row r="21" spans="1:6" x14ac:dyDescent="0.25">
      <c r="A21" s="5" t="s">
        <v>7</v>
      </c>
      <c r="B21" s="9" t="s">
        <v>16</v>
      </c>
      <c r="C21" s="5" t="s">
        <v>14</v>
      </c>
      <c r="D21" s="12"/>
    </row>
    <row r="22" spans="1:6" ht="47.25" customHeight="1" x14ac:dyDescent="0.25">
      <c r="A22" s="5" t="s">
        <v>10</v>
      </c>
      <c r="B22" s="13" t="s">
        <v>17</v>
      </c>
      <c r="C22" s="5" t="s">
        <v>18</v>
      </c>
      <c r="D22" s="7"/>
    </row>
    <row r="23" spans="1:6" ht="51.75" customHeight="1" x14ac:dyDescent="0.25">
      <c r="A23" s="11" t="s">
        <v>19</v>
      </c>
      <c r="B23" s="14" t="s">
        <v>20</v>
      </c>
      <c r="C23" s="5" t="s">
        <v>21</v>
      </c>
      <c r="D23" s="7"/>
      <c r="E23" s="40" t="s">
        <v>51</v>
      </c>
      <c r="F23" s="39">
        <f>D11+D18</f>
        <v>15780924</v>
      </c>
    </row>
    <row r="24" spans="1:6" x14ac:dyDescent="0.25">
      <c r="A24" s="5" t="s">
        <v>22</v>
      </c>
      <c r="B24" s="9" t="s">
        <v>23</v>
      </c>
      <c r="C24" s="5" t="s">
        <v>24</v>
      </c>
      <c r="D24" s="7"/>
      <c r="E24" s="41" t="s">
        <v>52</v>
      </c>
      <c r="F24" s="39">
        <f>D14+D29</f>
        <v>15780924</v>
      </c>
    </row>
    <row r="25" spans="1:6" x14ac:dyDescent="0.25">
      <c r="A25" s="11" t="s">
        <v>25</v>
      </c>
      <c r="B25" s="9" t="s">
        <v>26</v>
      </c>
      <c r="C25" s="5" t="s">
        <v>27</v>
      </c>
      <c r="D25" s="15"/>
    </row>
    <row r="26" spans="1:6" x14ac:dyDescent="0.25">
      <c r="A26" s="5" t="s">
        <v>28</v>
      </c>
      <c r="B26" s="9" t="s">
        <v>29</v>
      </c>
      <c r="C26" s="5" t="s">
        <v>30</v>
      </c>
      <c r="D26" s="7"/>
    </row>
    <row r="27" spans="1:6" ht="37.5" customHeight="1" x14ac:dyDescent="0.25">
      <c r="A27" s="5" t="s">
        <v>31</v>
      </c>
      <c r="B27" s="16" t="s">
        <v>32</v>
      </c>
      <c r="C27" s="5" t="s">
        <v>33</v>
      </c>
      <c r="D27" s="7"/>
    </row>
    <row r="28" spans="1:6" x14ac:dyDescent="0.25">
      <c r="A28" s="34"/>
      <c r="B28" s="35" t="s">
        <v>34</v>
      </c>
      <c r="C28" s="36" t="s">
        <v>33</v>
      </c>
      <c r="D28" s="37"/>
    </row>
    <row r="29" spans="1:6" x14ac:dyDescent="0.25">
      <c r="A29" s="84" t="s">
        <v>35</v>
      </c>
      <c r="B29" s="85"/>
      <c r="C29" s="30"/>
      <c r="D29" s="31">
        <f>SUM(D30:D38)</f>
        <v>220000</v>
      </c>
    </row>
    <row r="30" spans="1:6" x14ac:dyDescent="0.25">
      <c r="A30" s="5" t="s">
        <v>4</v>
      </c>
      <c r="B30" s="9" t="s">
        <v>36</v>
      </c>
      <c r="C30" s="5" t="s">
        <v>37</v>
      </c>
      <c r="D30" s="7">
        <v>220000</v>
      </c>
    </row>
    <row r="31" spans="1:6" x14ac:dyDescent="0.25">
      <c r="A31" s="11"/>
      <c r="B31" s="17" t="s">
        <v>15</v>
      </c>
      <c r="C31" s="11"/>
      <c r="D31" s="12"/>
    </row>
    <row r="32" spans="1:6" x14ac:dyDescent="0.25">
      <c r="A32" s="11"/>
      <c r="B32" s="17"/>
      <c r="C32" s="11"/>
      <c r="D32" s="12"/>
    </row>
    <row r="33" spans="1:4" x14ac:dyDescent="0.25">
      <c r="A33" s="11" t="s">
        <v>7</v>
      </c>
      <c r="B33" s="17" t="s">
        <v>38</v>
      </c>
      <c r="C33" s="11" t="s">
        <v>37</v>
      </c>
      <c r="D33" s="12"/>
    </row>
    <row r="34" spans="1:4" ht="59.25" customHeight="1" x14ac:dyDescent="0.25">
      <c r="A34" s="5" t="s">
        <v>10</v>
      </c>
      <c r="B34" s="14" t="s">
        <v>39</v>
      </c>
      <c r="C34" s="5" t="s">
        <v>40</v>
      </c>
      <c r="D34" s="7"/>
    </row>
    <row r="35" spans="1:4" ht="43.5" customHeight="1" x14ac:dyDescent="0.25">
      <c r="A35" s="18" t="s">
        <v>19</v>
      </c>
      <c r="B35" s="13" t="s">
        <v>41</v>
      </c>
      <c r="C35" s="11" t="s">
        <v>42</v>
      </c>
      <c r="D35" s="12"/>
    </row>
    <row r="36" spans="1:4" x14ac:dyDescent="0.25">
      <c r="A36" s="5" t="s">
        <v>22</v>
      </c>
      <c r="B36" s="9" t="s">
        <v>43</v>
      </c>
      <c r="C36" s="5" t="s">
        <v>44</v>
      </c>
      <c r="D36" s="19"/>
    </row>
    <row r="37" spans="1:4" x14ac:dyDescent="0.25">
      <c r="A37" s="20" t="s">
        <v>25</v>
      </c>
      <c r="B37" s="21" t="s">
        <v>45</v>
      </c>
      <c r="C37" s="20" t="s">
        <v>46</v>
      </c>
      <c r="D37" s="22"/>
    </row>
    <row r="38" spans="1:4" x14ac:dyDescent="0.25">
      <c r="A38" s="20" t="s">
        <v>28</v>
      </c>
      <c r="B38" s="21" t="s">
        <v>47</v>
      </c>
      <c r="C38" s="23" t="s">
        <v>48</v>
      </c>
      <c r="D38" s="22"/>
    </row>
    <row r="39" spans="1:4" x14ac:dyDescent="0.25">
      <c r="A39" s="24"/>
      <c r="B39" s="25"/>
      <c r="C39" s="26"/>
      <c r="D39" s="27"/>
    </row>
    <row r="40" spans="1:4" ht="15.75" x14ac:dyDescent="0.25">
      <c r="A40" s="28"/>
      <c r="B40" s="40"/>
      <c r="C40" s="39"/>
      <c r="D40" s="29"/>
    </row>
    <row r="41" spans="1:4" x14ac:dyDescent="0.25">
      <c r="A41" s="1"/>
      <c r="B41" s="41"/>
      <c r="C41" s="39"/>
      <c r="D41" s="38"/>
    </row>
    <row r="42" spans="1:4" x14ac:dyDescent="0.25">
      <c r="A42" s="1"/>
      <c r="B42" s="38"/>
      <c r="C42" s="38"/>
      <c r="D42" s="38"/>
    </row>
  </sheetData>
  <mergeCells count="6">
    <mergeCell ref="A29:B29"/>
    <mergeCell ref="A4:D4"/>
    <mergeCell ref="A7:A9"/>
    <mergeCell ref="B7:B9"/>
    <mergeCell ref="C7:C9"/>
    <mergeCell ref="A18:B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2"/>
  <sheetViews>
    <sheetView topLeftCell="A8" workbookViewId="0">
      <selection activeCell="D11" sqref="D11"/>
    </sheetView>
  </sheetViews>
  <sheetFormatPr defaultRowHeight="15" x14ac:dyDescent="0.25"/>
  <cols>
    <col min="1" max="1" width="6.7109375" customWidth="1"/>
    <col min="2" max="2" width="37.42578125" customWidth="1"/>
    <col min="3" max="3" width="14.7109375" customWidth="1"/>
    <col min="4" max="4" width="22.42578125" customWidth="1"/>
    <col min="5" max="5" width="28.28515625" customWidth="1"/>
    <col min="6" max="6" width="12.42578125" bestFit="1" customWidth="1"/>
    <col min="7" max="7" width="23" customWidth="1"/>
  </cols>
  <sheetData>
    <row r="3" spans="1:8" x14ac:dyDescent="0.25">
      <c r="A3" s="1"/>
      <c r="B3" s="1"/>
      <c r="C3" s="1"/>
      <c r="D3" s="1"/>
    </row>
    <row r="4" spans="1:8" ht="15.75" x14ac:dyDescent="0.25">
      <c r="A4" s="86" t="s">
        <v>54</v>
      </c>
      <c r="B4" s="86"/>
      <c r="C4" s="86"/>
      <c r="D4" s="86"/>
    </row>
    <row r="5" spans="1:8" x14ac:dyDescent="0.25">
      <c r="A5" s="2"/>
      <c r="B5" s="1"/>
      <c r="C5" s="1"/>
      <c r="D5" s="1"/>
    </row>
    <row r="6" spans="1:8" x14ac:dyDescent="0.25">
      <c r="A6" s="1"/>
      <c r="B6" s="1"/>
      <c r="C6" s="1"/>
      <c r="D6" s="1"/>
    </row>
    <row r="7" spans="1:8" x14ac:dyDescent="0.25">
      <c r="A7" s="87" t="s">
        <v>0</v>
      </c>
      <c r="B7" s="87" t="s">
        <v>1</v>
      </c>
      <c r="C7" s="88" t="s">
        <v>2</v>
      </c>
      <c r="D7" s="43" t="s">
        <v>3</v>
      </c>
    </row>
    <row r="8" spans="1:8" x14ac:dyDescent="0.25">
      <c r="A8" s="87"/>
      <c r="B8" s="87"/>
      <c r="C8" s="87"/>
      <c r="D8" s="42"/>
    </row>
    <row r="9" spans="1:8" x14ac:dyDescent="0.25">
      <c r="A9" s="87"/>
      <c r="B9" s="87"/>
      <c r="C9" s="87"/>
      <c r="D9" s="42"/>
    </row>
    <row r="10" spans="1:8" x14ac:dyDescent="0.25">
      <c r="A10" s="3">
        <v>1</v>
      </c>
      <c r="B10" s="3">
        <v>2</v>
      </c>
      <c r="C10" s="3">
        <v>3</v>
      </c>
      <c r="D10" s="3"/>
    </row>
    <row r="11" spans="1:8" x14ac:dyDescent="0.25">
      <c r="A11" s="32" t="s">
        <v>4</v>
      </c>
      <c r="B11" s="33" t="s">
        <v>5</v>
      </c>
      <c r="C11" s="32"/>
      <c r="D11" s="31">
        <f>+SUM(D12:D13)</f>
        <v>16047300</v>
      </c>
    </row>
    <row r="12" spans="1:8" x14ac:dyDescent="0.25">
      <c r="A12" s="5"/>
      <c r="B12" s="6" t="s">
        <v>6</v>
      </c>
      <c r="C12" s="5"/>
      <c r="D12" s="7">
        <v>15935600</v>
      </c>
      <c r="G12" t="s">
        <v>56</v>
      </c>
      <c r="H12" t="s">
        <v>55</v>
      </c>
    </row>
    <row r="13" spans="1:8" x14ac:dyDescent="0.25">
      <c r="A13" s="5"/>
      <c r="B13" s="6" t="s">
        <v>49</v>
      </c>
      <c r="C13" s="5"/>
      <c r="D13" s="7">
        <v>111700</v>
      </c>
    </row>
    <row r="14" spans="1:8" x14ac:dyDescent="0.25">
      <c r="A14" s="32" t="s">
        <v>7</v>
      </c>
      <c r="B14" s="33" t="s">
        <v>8</v>
      </c>
      <c r="C14" s="32"/>
      <c r="D14" s="31">
        <f>D15+D16</f>
        <v>15817300</v>
      </c>
    </row>
    <row r="15" spans="1:8" x14ac:dyDescent="0.25">
      <c r="A15" s="5"/>
      <c r="B15" s="6" t="s">
        <v>9</v>
      </c>
      <c r="C15" s="5"/>
      <c r="D15" s="7">
        <v>15021000.73</v>
      </c>
      <c r="E15" s="45">
        <f>D15+(D15*1.7%)</f>
        <v>15276357.74241</v>
      </c>
    </row>
    <row r="16" spans="1:8" x14ac:dyDescent="0.25">
      <c r="A16" s="5"/>
      <c r="B16" s="6" t="s">
        <v>50</v>
      </c>
      <c r="C16" s="5"/>
      <c r="D16" s="7">
        <v>796299.27</v>
      </c>
    </row>
    <row r="17" spans="1:6" x14ac:dyDescent="0.25">
      <c r="A17" s="34" t="s">
        <v>10</v>
      </c>
      <c r="B17" s="35" t="s">
        <v>11</v>
      </c>
      <c r="C17" s="36"/>
      <c r="D17" s="37">
        <f>D11-D14</f>
        <v>230000</v>
      </c>
      <c r="E17" s="44"/>
    </row>
    <row r="18" spans="1:6" x14ac:dyDescent="0.25">
      <c r="A18" s="84" t="s">
        <v>12</v>
      </c>
      <c r="B18" s="85"/>
      <c r="C18" s="30"/>
      <c r="D18" s="31">
        <f>SUM(D19:D27)</f>
        <v>0</v>
      </c>
    </row>
    <row r="19" spans="1:6" x14ac:dyDescent="0.25">
      <c r="A19" s="5" t="s">
        <v>4</v>
      </c>
      <c r="B19" s="10" t="s">
        <v>13</v>
      </c>
      <c r="C19" s="5" t="s">
        <v>14</v>
      </c>
      <c r="D19" s="7">
        <v>0</v>
      </c>
    </row>
    <row r="20" spans="1:6" x14ac:dyDescent="0.25">
      <c r="A20" s="11"/>
      <c r="B20" s="10" t="s">
        <v>15</v>
      </c>
      <c r="C20" s="5"/>
      <c r="D20" s="7"/>
    </row>
    <row r="21" spans="1:6" x14ac:dyDescent="0.25">
      <c r="A21" s="5" t="s">
        <v>7</v>
      </c>
      <c r="B21" s="9" t="s">
        <v>16</v>
      </c>
      <c r="C21" s="5" t="s">
        <v>14</v>
      </c>
      <c r="D21" s="12"/>
    </row>
    <row r="22" spans="1:6" ht="47.25" customHeight="1" x14ac:dyDescent="0.25">
      <c r="A22" s="5" t="s">
        <v>10</v>
      </c>
      <c r="B22" s="13" t="s">
        <v>17</v>
      </c>
      <c r="C22" s="5" t="s">
        <v>18</v>
      </c>
      <c r="D22" s="7"/>
    </row>
    <row r="23" spans="1:6" ht="51.75" customHeight="1" x14ac:dyDescent="0.25">
      <c r="A23" s="11" t="s">
        <v>19</v>
      </c>
      <c r="B23" s="14" t="s">
        <v>20</v>
      </c>
      <c r="C23" s="5" t="s">
        <v>21</v>
      </c>
      <c r="D23" s="7"/>
      <c r="E23" s="40" t="s">
        <v>51</v>
      </c>
      <c r="F23" s="39">
        <f>D11+D18</f>
        <v>16047300</v>
      </c>
    </row>
    <row r="24" spans="1:6" x14ac:dyDescent="0.25">
      <c r="A24" s="5" t="s">
        <v>22</v>
      </c>
      <c r="B24" s="9" t="s">
        <v>23</v>
      </c>
      <c r="C24" s="5" t="s">
        <v>24</v>
      </c>
      <c r="D24" s="7"/>
      <c r="E24" s="41" t="s">
        <v>52</v>
      </c>
      <c r="F24" s="39">
        <f>D14+D29</f>
        <v>16047300</v>
      </c>
    </row>
    <row r="25" spans="1:6" x14ac:dyDescent="0.25">
      <c r="A25" s="11" t="s">
        <v>25</v>
      </c>
      <c r="B25" s="9" t="s">
        <v>26</v>
      </c>
      <c r="C25" s="5" t="s">
        <v>27</v>
      </c>
      <c r="D25" s="15"/>
    </row>
    <row r="26" spans="1:6" x14ac:dyDescent="0.25">
      <c r="A26" s="5" t="s">
        <v>28</v>
      </c>
      <c r="B26" s="9" t="s">
        <v>29</v>
      </c>
      <c r="C26" s="5" t="s">
        <v>30</v>
      </c>
      <c r="D26" s="7"/>
    </row>
    <row r="27" spans="1:6" ht="37.5" customHeight="1" x14ac:dyDescent="0.25">
      <c r="A27" s="5" t="s">
        <v>31</v>
      </c>
      <c r="B27" s="16" t="s">
        <v>32</v>
      </c>
      <c r="C27" s="5" t="s">
        <v>33</v>
      </c>
      <c r="D27" s="7"/>
    </row>
    <row r="28" spans="1:6" x14ac:dyDescent="0.25">
      <c r="A28" s="34"/>
      <c r="B28" s="35" t="s">
        <v>34</v>
      </c>
      <c r="C28" s="36" t="s">
        <v>33</v>
      </c>
      <c r="D28" s="37"/>
    </row>
    <row r="29" spans="1:6" x14ac:dyDescent="0.25">
      <c r="A29" s="84" t="s">
        <v>35</v>
      </c>
      <c r="B29" s="85"/>
      <c r="C29" s="30"/>
      <c r="D29" s="31">
        <f>SUM(D30:D38)</f>
        <v>230000</v>
      </c>
    </row>
    <row r="30" spans="1:6" x14ac:dyDescent="0.25">
      <c r="A30" s="5" t="s">
        <v>4</v>
      </c>
      <c r="B30" s="9" t="s">
        <v>36</v>
      </c>
      <c r="C30" s="5" t="s">
        <v>37</v>
      </c>
      <c r="D30" s="7">
        <v>230000</v>
      </c>
    </row>
    <row r="31" spans="1:6" x14ac:dyDescent="0.25">
      <c r="A31" s="11"/>
      <c r="B31" s="17" t="s">
        <v>15</v>
      </c>
      <c r="C31" s="11"/>
      <c r="D31" s="12"/>
    </row>
    <row r="32" spans="1:6" x14ac:dyDescent="0.25">
      <c r="A32" s="11"/>
      <c r="B32" s="17"/>
      <c r="C32" s="11"/>
      <c r="D32" s="12"/>
    </row>
    <row r="33" spans="1:4" x14ac:dyDescent="0.25">
      <c r="A33" s="11" t="s">
        <v>7</v>
      </c>
      <c r="B33" s="17" t="s">
        <v>38</v>
      </c>
      <c r="C33" s="11" t="s">
        <v>37</v>
      </c>
      <c r="D33" s="12"/>
    </row>
    <row r="34" spans="1:4" ht="59.25" customHeight="1" x14ac:dyDescent="0.25">
      <c r="A34" s="5" t="s">
        <v>10</v>
      </c>
      <c r="B34" s="14" t="s">
        <v>39</v>
      </c>
      <c r="C34" s="5" t="s">
        <v>40</v>
      </c>
      <c r="D34" s="7"/>
    </row>
    <row r="35" spans="1:4" ht="43.5" customHeight="1" x14ac:dyDescent="0.25">
      <c r="A35" s="18" t="s">
        <v>19</v>
      </c>
      <c r="B35" s="13" t="s">
        <v>41</v>
      </c>
      <c r="C35" s="11" t="s">
        <v>42</v>
      </c>
      <c r="D35" s="12"/>
    </row>
    <row r="36" spans="1:4" x14ac:dyDescent="0.25">
      <c r="A36" s="5" t="s">
        <v>22</v>
      </c>
      <c r="B36" s="9" t="s">
        <v>43</v>
      </c>
      <c r="C36" s="5" t="s">
        <v>44</v>
      </c>
      <c r="D36" s="19"/>
    </row>
    <row r="37" spans="1:4" x14ac:dyDescent="0.25">
      <c r="A37" s="20" t="s">
        <v>25</v>
      </c>
      <c r="B37" s="21" t="s">
        <v>45</v>
      </c>
      <c r="C37" s="20" t="s">
        <v>46</v>
      </c>
      <c r="D37" s="22"/>
    </row>
    <row r="38" spans="1:4" x14ac:dyDescent="0.25">
      <c r="A38" s="20" t="s">
        <v>28</v>
      </c>
      <c r="B38" s="21" t="s">
        <v>47</v>
      </c>
      <c r="C38" s="23" t="s">
        <v>48</v>
      </c>
      <c r="D38" s="22"/>
    </row>
    <row r="39" spans="1:4" x14ac:dyDescent="0.25">
      <c r="A39" s="24"/>
      <c r="B39" s="25"/>
      <c r="C39" s="26"/>
      <c r="D39" s="27"/>
    </row>
    <row r="40" spans="1:4" ht="15.75" x14ac:dyDescent="0.25">
      <c r="A40" s="28"/>
      <c r="B40" s="40"/>
      <c r="C40" s="39"/>
      <c r="D40" s="29"/>
    </row>
    <row r="41" spans="1:4" x14ac:dyDescent="0.25">
      <c r="A41" s="1"/>
      <c r="B41" s="41"/>
      <c r="C41" s="39"/>
      <c r="D41" s="38"/>
    </row>
    <row r="42" spans="1:4" x14ac:dyDescent="0.25">
      <c r="A42" s="1"/>
      <c r="B42" s="38"/>
      <c r="C42" s="38"/>
      <c r="D42" s="38"/>
    </row>
  </sheetData>
  <mergeCells count="6">
    <mergeCell ref="A29:B29"/>
    <mergeCell ref="A4:D4"/>
    <mergeCell ref="A7:A9"/>
    <mergeCell ref="B7:B9"/>
    <mergeCell ref="C7:C9"/>
    <mergeCell ref="A18:B1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2"/>
  <sheetViews>
    <sheetView topLeftCell="A21" workbookViewId="0">
      <selection activeCell="D16" sqref="D16"/>
    </sheetView>
  </sheetViews>
  <sheetFormatPr defaultRowHeight="15" x14ac:dyDescent="0.25"/>
  <cols>
    <col min="1" max="1" width="6.7109375" customWidth="1"/>
    <col min="2" max="2" width="37.42578125" customWidth="1"/>
    <col min="3" max="3" width="14.7109375" customWidth="1"/>
    <col min="4" max="4" width="22.42578125" customWidth="1"/>
    <col min="5" max="5" width="28.28515625" customWidth="1"/>
    <col min="6" max="6" width="12.42578125" bestFit="1" customWidth="1"/>
    <col min="7" max="7" width="23" customWidth="1"/>
  </cols>
  <sheetData>
    <row r="3" spans="1:8" x14ac:dyDescent="0.25">
      <c r="A3" s="1"/>
      <c r="B3" s="1"/>
      <c r="C3" s="1"/>
      <c r="D3" s="1"/>
    </row>
    <row r="4" spans="1:8" ht="15.75" x14ac:dyDescent="0.25">
      <c r="A4" s="86" t="s">
        <v>57</v>
      </c>
      <c r="B4" s="86"/>
      <c r="C4" s="86"/>
      <c r="D4" s="86"/>
    </row>
    <row r="5" spans="1:8" x14ac:dyDescent="0.25">
      <c r="A5" s="2"/>
      <c r="B5" s="1"/>
      <c r="C5" s="1"/>
      <c r="D5" s="1"/>
    </row>
    <row r="6" spans="1:8" x14ac:dyDescent="0.25">
      <c r="A6" s="1"/>
      <c r="B6" s="1"/>
      <c r="C6" s="1"/>
      <c r="D6" s="1"/>
    </row>
    <row r="7" spans="1:8" x14ac:dyDescent="0.25">
      <c r="A7" s="87" t="s">
        <v>0</v>
      </c>
      <c r="B7" s="87" t="s">
        <v>1</v>
      </c>
      <c r="C7" s="88" t="s">
        <v>2</v>
      </c>
      <c r="D7" s="43" t="s">
        <v>3</v>
      </c>
    </row>
    <row r="8" spans="1:8" x14ac:dyDescent="0.25">
      <c r="A8" s="87"/>
      <c r="B8" s="87"/>
      <c r="C8" s="87"/>
      <c r="D8" s="42"/>
    </row>
    <row r="9" spans="1:8" x14ac:dyDescent="0.25">
      <c r="A9" s="87"/>
      <c r="B9" s="87"/>
      <c r="C9" s="87"/>
      <c r="D9" s="42"/>
    </row>
    <row r="10" spans="1:8" x14ac:dyDescent="0.25">
      <c r="A10" s="3">
        <v>1</v>
      </c>
      <c r="B10" s="3">
        <v>2</v>
      </c>
      <c r="C10" s="3">
        <v>3</v>
      </c>
      <c r="D10" s="3"/>
    </row>
    <row r="11" spans="1:8" x14ac:dyDescent="0.25">
      <c r="A11" s="32" t="s">
        <v>4</v>
      </c>
      <c r="B11" s="33" t="s">
        <v>5</v>
      </c>
      <c r="C11" s="32"/>
      <c r="D11" s="31">
        <f>+SUM(D12:D13)</f>
        <v>16218205</v>
      </c>
    </row>
    <row r="12" spans="1:8" x14ac:dyDescent="0.25">
      <c r="A12" s="5"/>
      <c r="B12" s="6" t="s">
        <v>6</v>
      </c>
      <c r="C12" s="5"/>
      <c r="D12" s="7">
        <v>16206505</v>
      </c>
      <c r="E12">
        <f>D12+(D12*1.7%)</f>
        <v>16482015.585000001</v>
      </c>
      <c r="G12" t="s">
        <v>56</v>
      </c>
      <c r="H12" t="s">
        <v>55</v>
      </c>
    </row>
    <row r="13" spans="1:8" x14ac:dyDescent="0.25">
      <c r="A13" s="5"/>
      <c r="B13" s="6" t="s">
        <v>49</v>
      </c>
      <c r="C13" s="5"/>
      <c r="D13" s="7">
        <v>11700</v>
      </c>
    </row>
    <row r="14" spans="1:8" x14ac:dyDescent="0.25">
      <c r="A14" s="32" t="s">
        <v>7</v>
      </c>
      <c r="B14" s="33" t="s">
        <v>8</v>
      </c>
      <c r="C14" s="32"/>
      <c r="D14" s="31">
        <f>D15+D16</f>
        <v>15718205</v>
      </c>
    </row>
    <row r="15" spans="1:8" x14ac:dyDescent="0.25">
      <c r="A15" s="5"/>
      <c r="B15" s="6" t="s">
        <v>9</v>
      </c>
      <c r="C15" s="5"/>
      <c r="D15" s="7">
        <v>15276357</v>
      </c>
      <c r="E15" s="45">
        <f>D15+(D15*1.7%)</f>
        <v>15536055.069</v>
      </c>
    </row>
    <row r="16" spans="1:8" x14ac:dyDescent="0.25">
      <c r="A16" s="5"/>
      <c r="B16" s="6" t="s">
        <v>50</v>
      </c>
      <c r="C16" s="5"/>
      <c r="D16" s="7">
        <v>441848</v>
      </c>
    </row>
    <row r="17" spans="1:6" x14ac:dyDescent="0.25">
      <c r="A17" s="34" t="s">
        <v>10</v>
      </c>
      <c r="B17" s="35" t="s">
        <v>11</v>
      </c>
      <c r="C17" s="36"/>
      <c r="D17" s="37">
        <f>D11-D14</f>
        <v>500000</v>
      </c>
      <c r="E17" s="44"/>
    </row>
    <row r="18" spans="1:6" x14ac:dyDescent="0.25">
      <c r="A18" s="84" t="s">
        <v>12</v>
      </c>
      <c r="B18" s="85"/>
      <c r="C18" s="30"/>
      <c r="D18" s="31">
        <f>SUM(D19:D27)</f>
        <v>0</v>
      </c>
    </row>
    <row r="19" spans="1:6" x14ac:dyDescent="0.25">
      <c r="A19" s="5" t="s">
        <v>4</v>
      </c>
      <c r="B19" s="10" t="s">
        <v>13</v>
      </c>
      <c r="C19" s="5" t="s">
        <v>14</v>
      </c>
      <c r="D19" s="7">
        <v>0</v>
      </c>
    </row>
    <row r="20" spans="1:6" x14ac:dyDescent="0.25">
      <c r="A20" s="11"/>
      <c r="B20" s="10" t="s">
        <v>15</v>
      </c>
      <c r="C20" s="5"/>
      <c r="D20" s="7"/>
    </row>
    <row r="21" spans="1:6" x14ac:dyDescent="0.25">
      <c r="A21" s="5" t="s">
        <v>7</v>
      </c>
      <c r="B21" s="9" t="s">
        <v>16</v>
      </c>
      <c r="C21" s="5" t="s">
        <v>14</v>
      </c>
      <c r="D21" s="12"/>
    </row>
    <row r="22" spans="1:6" ht="47.25" customHeight="1" x14ac:dyDescent="0.25">
      <c r="A22" s="5" t="s">
        <v>10</v>
      </c>
      <c r="B22" s="13" t="s">
        <v>17</v>
      </c>
      <c r="C22" s="5" t="s">
        <v>18</v>
      </c>
      <c r="D22" s="7"/>
    </row>
    <row r="23" spans="1:6" ht="51.75" customHeight="1" x14ac:dyDescent="0.25">
      <c r="A23" s="11" t="s">
        <v>19</v>
      </c>
      <c r="B23" s="14" t="s">
        <v>20</v>
      </c>
      <c r="C23" s="5" t="s">
        <v>21</v>
      </c>
      <c r="D23" s="7"/>
      <c r="E23" s="40" t="s">
        <v>51</v>
      </c>
      <c r="F23" s="39">
        <f>D11+D18</f>
        <v>16218205</v>
      </c>
    </row>
    <row r="24" spans="1:6" x14ac:dyDescent="0.25">
      <c r="A24" s="5" t="s">
        <v>22</v>
      </c>
      <c r="B24" s="9" t="s">
        <v>23</v>
      </c>
      <c r="C24" s="5" t="s">
        <v>24</v>
      </c>
      <c r="D24" s="7"/>
      <c r="E24" s="41" t="s">
        <v>52</v>
      </c>
      <c r="F24" s="39">
        <f>D14+D29</f>
        <v>16218205</v>
      </c>
    </row>
    <row r="25" spans="1:6" x14ac:dyDescent="0.25">
      <c r="A25" s="11" t="s">
        <v>25</v>
      </c>
      <c r="B25" s="9" t="s">
        <v>26</v>
      </c>
      <c r="C25" s="5" t="s">
        <v>27</v>
      </c>
      <c r="D25" s="15"/>
    </row>
    <row r="26" spans="1:6" x14ac:dyDescent="0.25">
      <c r="A26" s="5" t="s">
        <v>28</v>
      </c>
      <c r="B26" s="9" t="s">
        <v>29</v>
      </c>
      <c r="C26" s="5" t="s">
        <v>30</v>
      </c>
      <c r="D26" s="7"/>
    </row>
    <row r="27" spans="1:6" ht="37.5" customHeight="1" x14ac:dyDescent="0.25">
      <c r="A27" s="5" t="s">
        <v>31</v>
      </c>
      <c r="B27" s="16" t="s">
        <v>32</v>
      </c>
      <c r="C27" s="5" t="s">
        <v>33</v>
      </c>
      <c r="D27" s="7"/>
    </row>
    <row r="28" spans="1:6" x14ac:dyDescent="0.25">
      <c r="A28" s="34"/>
      <c r="B28" s="35" t="s">
        <v>34</v>
      </c>
      <c r="C28" s="36" t="s">
        <v>33</v>
      </c>
      <c r="D28" s="37"/>
    </row>
    <row r="29" spans="1:6" x14ac:dyDescent="0.25">
      <c r="A29" s="84" t="s">
        <v>35</v>
      </c>
      <c r="B29" s="85"/>
      <c r="C29" s="30"/>
      <c r="D29" s="31">
        <f>SUM(D30:D38)</f>
        <v>500000</v>
      </c>
    </row>
    <row r="30" spans="1:6" x14ac:dyDescent="0.25">
      <c r="A30" s="5" t="s">
        <v>4</v>
      </c>
      <c r="B30" s="9" t="s">
        <v>36</v>
      </c>
      <c r="C30" s="5" t="s">
        <v>37</v>
      </c>
      <c r="D30" s="7">
        <v>500000</v>
      </c>
    </row>
    <row r="31" spans="1:6" x14ac:dyDescent="0.25">
      <c r="A31" s="11"/>
      <c r="B31" s="17" t="s">
        <v>15</v>
      </c>
      <c r="C31" s="11"/>
      <c r="D31" s="12"/>
    </row>
    <row r="32" spans="1:6" x14ac:dyDescent="0.25">
      <c r="A32" s="11"/>
      <c r="B32" s="17"/>
      <c r="C32" s="11"/>
      <c r="D32" s="12"/>
    </row>
    <row r="33" spans="1:4" x14ac:dyDescent="0.25">
      <c r="A33" s="11" t="s">
        <v>7</v>
      </c>
      <c r="B33" s="17" t="s">
        <v>38</v>
      </c>
      <c r="C33" s="11" t="s">
        <v>37</v>
      </c>
      <c r="D33" s="12"/>
    </row>
    <row r="34" spans="1:4" ht="59.25" customHeight="1" x14ac:dyDescent="0.25">
      <c r="A34" s="5" t="s">
        <v>10</v>
      </c>
      <c r="B34" s="14" t="s">
        <v>39</v>
      </c>
      <c r="C34" s="5" t="s">
        <v>40</v>
      </c>
      <c r="D34" s="7"/>
    </row>
    <row r="35" spans="1:4" ht="43.5" customHeight="1" x14ac:dyDescent="0.25">
      <c r="A35" s="18" t="s">
        <v>19</v>
      </c>
      <c r="B35" s="13" t="s">
        <v>41</v>
      </c>
      <c r="C35" s="11" t="s">
        <v>42</v>
      </c>
      <c r="D35" s="12"/>
    </row>
    <row r="36" spans="1:4" x14ac:dyDescent="0.25">
      <c r="A36" s="5" t="s">
        <v>22</v>
      </c>
      <c r="B36" s="9" t="s">
        <v>43</v>
      </c>
      <c r="C36" s="5" t="s">
        <v>44</v>
      </c>
      <c r="D36" s="19"/>
    </row>
    <row r="37" spans="1:4" x14ac:dyDescent="0.25">
      <c r="A37" s="20" t="s">
        <v>25</v>
      </c>
      <c r="B37" s="21" t="s">
        <v>45</v>
      </c>
      <c r="C37" s="20" t="s">
        <v>46</v>
      </c>
      <c r="D37" s="22"/>
    </row>
    <row r="38" spans="1:4" x14ac:dyDescent="0.25">
      <c r="A38" s="20" t="s">
        <v>28</v>
      </c>
      <c r="B38" s="21" t="s">
        <v>47</v>
      </c>
      <c r="C38" s="23" t="s">
        <v>48</v>
      </c>
      <c r="D38" s="22"/>
    </row>
    <row r="39" spans="1:4" x14ac:dyDescent="0.25">
      <c r="A39" s="24"/>
      <c r="B39" s="25"/>
      <c r="C39" s="26"/>
      <c r="D39" s="27"/>
    </row>
    <row r="40" spans="1:4" ht="15.75" x14ac:dyDescent="0.25">
      <c r="A40" s="28"/>
      <c r="B40" s="40"/>
      <c r="C40" s="39"/>
      <c r="D40" s="29"/>
    </row>
    <row r="41" spans="1:4" x14ac:dyDescent="0.25">
      <c r="A41" s="1"/>
      <c r="B41" s="41"/>
      <c r="C41" s="39"/>
      <c r="D41" s="38"/>
    </row>
    <row r="42" spans="1:4" x14ac:dyDescent="0.25">
      <c r="A42" s="1"/>
      <c r="B42" s="38"/>
      <c r="C42" s="38"/>
      <c r="D42" s="38"/>
    </row>
  </sheetData>
  <mergeCells count="6">
    <mergeCell ref="A29:B29"/>
    <mergeCell ref="A4:D4"/>
    <mergeCell ref="A7:A9"/>
    <mergeCell ref="B7:B9"/>
    <mergeCell ref="C7:C9"/>
    <mergeCell ref="A18:B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2"/>
  <sheetViews>
    <sheetView topLeftCell="A7" workbookViewId="0">
      <selection activeCell="E16" sqref="E16"/>
    </sheetView>
  </sheetViews>
  <sheetFormatPr defaultRowHeight="15" x14ac:dyDescent="0.25"/>
  <cols>
    <col min="1" max="1" width="6.7109375" customWidth="1"/>
    <col min="2" max="2" width="37.42578125" customWidth="1"/>
    <col min="3" max="3" width="14.7109375" customWidth="1"/>
    <col min="4" max="4" width="22.42578125" customWidth="1"/>
    <col min="5" max="5" width="28.28515625" customWidth="1"/>
    <col min="6" max="6" width="12.42578125" bestFit="1" customWidth="1"/>
    <col min="7" max="7" width="23" customWidth="1"/>
  </cols>
  <sheetData>
    <row r="3" spans="1:8" x14ac:dyDescent="0.25">
      <c r="A3" s="1"/>
      <c r="B3" s="1"/>
      <c r="C3" s="1"/>
      <c r="D3" s="1"/>
    </row>
    <row r="4" spans="1:8" ht="15.75" x14ac:dyDescent="0.25">
      <c r="A4" s="86" t="s">
        <v>58</v>
      </c>
      <c r="B4" s="86"/>
      <c r="C4" s="86"/>
      <c r="D4" s="86"/>
    </row>
    <row r="5" spans="1:8" x14ac:dyDescent="0.25">
      <c r="A5" s="2"/>
      <c r="B5" s="1"/>
      <c r="C5" s="1"/>
      <c r="D5" s="1"/>
    </row>
    <row r="6" spans="1:8" x14ac:dyDescent="0.25">
      <c r="A6" s="1"/>
      <c r="B6" s="1"/>
      <c r="C6" s="1"/>
      <c r="D6" s="1"/>
    </row>
    <row r="7" spans="1:8" x14ac:dyDescent="0.25">
      <c r="A7" s="87" t="s">
        <v>0</v>
      </c>
      <c r="B7" s="87" t="s">
        <v>1</v>
      </c>
      <c r="C7" s="88" t="s">
        <v>2</v>
      </c>
      <c r="D7" s="43" t="s">
        <v>3</v>
      </c>
    </row>
    <row r="8" spans="1:8" x14ac:dyDescent="0.25">
      <c r="A8" s="87"/>
      <c r="B8" s="87"/>
      <c r="C8" s="87"/>
      <c r="D8" s="42"/>
    </row>
    <row r="9" spans="1:8" x14ac:dyDescent="0.25">
      <c r="A9" s="87"/>
      <c r="B9" s="87"/>
      <c r="C9" s="87"/>
      <c r="D9" s="42"/>
    </row>
    <row r="10" spans="1:8" x14ac:dyDescent="0.25">
      <c r="A10" s="3">
        <v>1</v>
      </c>
      <c r="B10" s="3">
        <v>2</v>
      </c>
      <c r="C10" s="3">
        <v>3</v>
      </c>
      <c r="D10" s="3"/>
    </row>
    <row r="11" spans="1:8" x14ac:dyDescent="0.25">
      <c r="A11" s="32" t="s">
        <v>4</v>
      </c>
      <c r="B11" s="33" t="s">
        <v>5</v>
      </c>
      <c r="C11" s="32"/>
      <c r="D11" s="31">
        <f>+SUM(D12:D13)</f>
        <v>16493717</v>
      </c>
    </row>
    <row r="12" spans="1:8" x14ac:dyDescent="0.25">
      <c r="A12" s="5"/>
      <c r="B12" s="6" t="s">
        <v>6</v>
      </c>
      <c r="C12" s="5"/>
      <c r="D12" s="7">
        <v>16482017</v>
      </c>
      <c r="E12">
        <f>D12+(D12*1.7%)</f>
        <v>16762211.289000001</v>
      </c>
      <c r="G12" t="s">
        <v>56</v>
      </c>
      <c r="H12" t="s">
        <v>55</v>
      </c>
    </row>
    <row r="13" spans="1:8" x14ac:dyDescent="0.25">
      <c r="A13" s="5"/>
      <c r="B13" s="6" t="s">
        <v>49</v>
      </c>
      <c r="C13" s="5"/>
      <c r="D13" s="7">
        <v>11700</v>
      </c>
    </row>
    <row r="14" spans="1:8" x14ac:dyDescent="0.25">
      <c r="A14" s="32" t="s">
        <v>7</v>
      </c>
      <c r="B14" s="33" t="s">
        <v>8</v>
      </c>
      <c r="C14" s="32"/>
      <c r="D14" s="31">
        <f>D15+D16</f>
        <v>16063717</v>
      </c>
    </row>
    <row r="15" spans="1:8" x14ac:dyDescent="0.25">
      <c r="A15" s="5"/>
      <c r="B15" s="6" t="s">
        <v>9</v>
      </c>
      <c r="C15" s="5"/>
      <c r="D15" s="7">
        <v>15536055</v>
      </c>
      <c r="E15" s="45">
        <f>D15+(D15*1.7%)</f>
        <v>15800167.935000001</v>
      </c>
    </row>
    <row r="16" spans="1:8" x14ac:dyDescent="0.25">
      <c r="A16" s="5"/>
      <c r="B16" s="6" t="s">
        <v>50</v>
      </c>
      <c r="C16" s="5"/>
      <c r="D16" s="7">
        <v>527662</v>
      </c>
      <c r="G16" s="45"/>
    </row>
    <row r="17" spans="1:6" x14ac:dyDescent="0.25">
      <c r="A17" s="34" t="s">
        <v>10</v>
      </c>
      <c r="B17" s="35" t="s">
        <v>11</v>
      </c>
      <c r="C17" s="36"/>
      <c r="D17" s="37">
        <f>D11-D14</f>
        <v>430000</v>
      </c>
      <c r="E17" s="44"/>
      <c r="F17" s="45"/>
    </row>
    <row r="18" spans="1:6" x14ac:dyDescent="0.25">
      <c r="A18" s="84" t="s">
        <v>12</v>
      </c>
      <c r="B18" s="85"/>
      <c r="C18" s="30"/>
      <c r="D18" s="31">
        <f>SUM(D19:D27)</f>
        <v>0</v>
      </c>
      <c r="F18" s="45"/>
    </row>
    <row r="19" spans="1:6" x14ac:dyDescent="0.25">
      <c r="A19" s="5" t="s">
        <v>4</v>
      </c>
      <c r="B19" s="10" t="s">
        <v>13</v>
      </c>
      <c r="C19" s="5" t="s">
        <v>14</v>
      </c>
      <c r="D19" s="7">
        <v>0</v>
      </c>
    </row>
    <row r="20" spans="1:6" x14ac:dyDescent="0.25">
      <c r="A20" s="11"/>
      <c r="B20" s="10" t="s">
        <v>15</v>
      </c>
      <c r="C20" s="5"/>
      <c r="D20" s="7"/>
    </row>
    <row r="21" spans="1:6" x14ac:dyDescent="0.25">
      <c r="A21" s="5" t="s">
        <v>7</v>
      </c>
      <c r="B21" s="9" t="s">
        <v>16</v>
      </c>
      <c r="C21" s="5" t="s">
        <v>14</v>
      </c>
      <c r="D21" s="12"/>
    </row>
    <row r="22" spans="1:6" ht="47.25" customHeight="1" x14ac:dyDescent="0.25">
      <c r="A22" s="5" t="s">
        <v>10</v>
      </c>
      <c r="B22" s="13" t="s">
        <v>17</v>
      </c>
      <c r="C22" s="5" t="s">
        <v>18</v>
      </c>
      <c r="D22" s="7"/>
    </row>
    <row r="23" spans="1:6" ht="51.75" customHeight="1" x14ac:dyDescent="0.25">
      <c r="A23" s="11" t="s">
        <v>19</v>
      </c>
      <c r="B23" s="14" t="s">
        <v>20</v>
      </c>
      <c r="C23" s="5" t="s">
        <v>21</v>
      </c>
      <c r="D23" s="7"/>
      <c r="E23" s="40" t="s">
        <v>51</v>
      </c>
      <c r="F23" s="39">
        <f>D11+D18</f>
        <v>16493717</v>
      </c>
    </row>
    <row r="24" spans="1:6" x14ac:dyDescent="0.25">
      <c r="A24" s="5" t="s">
        <v>22</v>
      </c>
      <c r="B24" s="9" t="s">
        <v>23</v>
      </c>
      <c r="C24" s="5" t="s">
        <v>24</v>
      </c>
      <c r="D24" s="7"/>
      <c r="E24" s="41" t="s">
        <v>52</v>
      </c>
      <c r="F24" s="39">
        <f>D14+D29</f>
        <v>16493717</v>
      </c>
    </row>
    <row r="25" spans="1:6" x14ac:dyDescent="0.25">
      <c r="A25" s="11" t="s">
        <v>25</v>
      </c>
      <c r="B25" s="9" t="s">
        <v>26</v>
      </c>
      <c r="C25" s="5" t="s">
        <v>27</v>
      </c>
      <c r="D25" s="15"/>
    </row>
    <row r="26" spans="1:6" x14ac:dyDescent="0.25">
      <c r="A26" s="5" t="s">
        <v>28</v>
      </c>
      <c r="B26" s="9" t="s">
        <v>29</v>
      </c>
      <c r="C26" s="5" t="s">
        <v>30</v>
      </c>
      <c r="D26" s="7"/>
    </row>
    <row r="27" spans="1:6" ht="37.5" customHeight="1" x14ac:dyDescent="0.25">
      <c r="A27" s="5" t="s">
        <v>31</v>
      </c>
      <c r="B27" s="16" t="s">
        <v>32</v>
      </c>
      <c r="C27" s="5" t="s">
        <v>33</v>
      </c>
      <c r="D27" s="7"/>
    </row>
    <row r="28" spans="1:6" x14ac:dyDescent="0.25">
      <c r="A28" s="34"/>
      <c r="B28" s="35" t="s">
        <v>34</v>
      </c>
      <c r="C28" s="36" t="s">
        <v>33</v>
      </c>
      <c r="D28" s="37"/>
    </row>
    <row r="29" spans="1:6" x14ac:dyDescent="0.25">
      <c r="A29" s="84" t="s">
        <v>35</v>
      </c>
      <c r="B29" s="85"/>
      <c r="C29" s="30"/>
      <c r="D29" s="31">
        <f>SUM(D30:D38)</f>
        <v>430000</v>
      </c>
    </row>
    <row r="30" spans="1:6" x14ac:dyDescent="0.25">
      <c r="A30" s="5" t="s">
        <v>4</v>
      </c>
      <c r="B30" s="9" t="s">
        <v>36</v>
      </c>
      <c r="C30" s="5" t="s">
        <v>37</v>
      </c>
      <c r="D30" s="7">
        <v>430000</v>
      </c>
    </row>
    <row r="31" spans="1:6" x14ac:dyDescent="0.25">
      <c r="A31" s="11"/>
      <c r="B31" s="17" t="s">
        <v>15</v>
      </c>
      <c r="C31" s="11"/>
      <c r="D31" s="12"/>
    </row>
    <row r="32" spans="1:6" x14ac:dyDescent="0.25">
      <c r="A32" s="11"/>
      <c r="B32" s="17"/>
      <c r="C32" s="11"/>
      <c r="D32" s="12"/>
    </row>
    <row r="33" spans="1:4" x14ac:dyDescent="0.25">
      <c r="A33" s="11" t="s">
        <v>7</v>
      </c>
      <c r="B33" s="17" t="s">
        <v>38</v>
      </c>
      <c r="C33" s="11" t="s">
        <v>37</v>
      </c>
      <c r="D33" s="12"/>
    </row>
    <row r="34" spans="1:4" ht="59.25" customHeight="1" x14ac:dyDescent="0.25">
      <c r="A34" s="5" t="s">
        <v>10</v>
      </c>
      <c r="B34" s="14" t="s">
        <v>39</v>
      </c>
      <c r="C34" s="5" t="s">
        <v>40</v>
      </c>
      <c r="D34" s="7"/>
    </row>
    <row r="35" spans="1:4" ht="43.5" customHeight="1" x14ac:dyDescent="0.25">
      <c r="A35" s="18" t="s">
        <v>19</v>
      </c>
      <c r="B35" s="13" t="s">
        <v>41</v>
      </c>
      <c r="C35" s="11" t="s">
        <v>42</v>
      </c>
      <c r="D35" s="12"/>
    </row>
    <row r="36" spans="1:4" x14ac:dyDescent="0.25">
      <c r="A36" s="5" t="s">
        <v>22</v>
      </c>
      <c r="B36" s="9" t="s">
        <v>43</v>
      </c>
      <c r="C36" s="5" t="s">
        <v>44</v>
      </c>
      <c r="D36" s="19"/>
    </row>
    <row r="37" spans="1:4" x14ac:dyDescent="0.25">
      <c r="A37" s="20" t="s">
        <v>25</v>
      </c>
      <c r="B37" s="21" t="s">
        <v>45</v>
      </c>
      <c r="C37" s="20" t="s">
        <v>46</v>
      </c>
      <c r="D37" s="22"/>
    </row>
    <row r="38" spans="1:4" x14ac:dyDescent="0.25">
      <c r="A38" s="20" t="s">
        <v>28</v>
      </c>
      <c r="B38" s="21" t="s">
        <v>47</v>
      </c>
      <c r="C38" s="23" t="s">
        <v>48</v>
      </c>
      <c r="D38" s="22"/>
    </row>
    <row r="39" spans="1:4" x14ac:dyDescent="0.25">
      <c r="A39" s="24"/>
      <c r="B39" s="25"/>
      <c r="C39" s="26"/>
      <c r="D39" s="27"/>
    </row>
    <row r="40" spans="1:4" ht="15.75" x14ac:dyDescent="0.25">
      <c r="A40" s="28"/>
      <c r="B40" s="40"/>
      <c r="C40" s="39"/>
      <c r="D40" s="29"/>
    </row>
    <row r="41" spans="1:4" x14ac:dyDescent="0.25">
      <c r="A41" s="1"/>
      <c r="B41" s="41"/>
      <c r="C41" s="39"/>
      <c r="D41" s="38"/>
    </row>
    <row r="42" spans="1:4" x14ac:dyDescent="0.25">
      <c r="A42" s="1"/>
      <c r="B42" s="38"/>
      <c r="C42" s="38"/>
      <c r="D42" s="38"/>
    </row>
  </sheetData>
  <mergeCells count="6">
    <mergeCell ref="A29:B29"/>
    <mergeCell ref="A4:D4"/>
    <mergeCell ref="A7:A9"/>
    <mergeCell ref="B7:B9"/>
    <mergeCell ref="C7:C9"/>
    <mergeCell ref="A18:B1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2"/>
  <sheetViews>
    <sheetView topLeftCell="A9" workbookViewId="0">
      <selection activeCell="D14" sqref="D14"/>
    </sheetView>
  </sheetViews>
  <sheetFormatPr defaultRowHeight="15" x14ac:dyDescent="0.25"/>
  <cols>
    <col min="1" max="1" width="6.7109375" customWidth="1"/>
    <col min="2" max="2" width="37.42578125" customWidth="1"/>
    <col min="3" max="3" width="14.7109375" customWidth="1"/>
    <col min="4" max="4" width="22.42578125" customWidth="1"/>
    <col min="5" max="5" width="28.28515625" customWidth="1"/>
    <col min="6" max="6" width="12.42578125" bestFit="1" customWidth="1"/>
    <col min="7" max="7" width="23" customWidth="1"/>
  </cols>
  <sheetData>
    <row r="3" spans="1:7" x14ac:dyDescent="0.25">
      <c r="A3" s="1"/>
      <c r="B3" s="1"/>
      <c r="C3" s="1"/>
      <c r="D3" s="1"/>
    </row>
    <row r="4" spans="1:7" ht="15.75" x14ac:dyDescent="0.25">
      <c r="A4" s="86" t="s">
        <v>59</v>
      </c>
      <c r="B4" s="86"/>
      <c r="C4" s="86"/>
      <c r="D4" s="86"/>
    </row>
    <row r="5" spans="1:7" x14ac:dyDescent="0.25">
      <c r="A5" s="2"/>
      <c r="B5" s="1"/>
      <c r="C5" s="1"/>
      <c r="D5" s="1"/>
    </row>
    <row r="6" spans="1:7" x14ac:dyDescent="0.25">
      <c r="A6" s="1"/>
      <c r="B6" s="1"/>
      <c r="C6" s="1"/>
      <c r="D6" s="1"/>
    </row>
    <row r="7" spans="1:7" x14ac:dyDescent="0.25">
      <c r="A7" s="87" t="s">
        <v>0</v>
      </c>
      <c r="B7" s="87" t="s">
        <v>1</v>
      </c>
      <c r="C7" s="88" t="s">
        <v>2</v>
      </c>
      <c r="D7" s="43" t="s">
        <v>3</v>
      </c>
    </row>
    <row r="8" spans="1:7" x14ac:dyDescent="0.25">
      <c r="A8" s="87"/>
      <c r="B8" s="87"/>
      <c r="C8" s="87"/>
      <c r="D8" s="42"/>
    </row>
    <row r="9" spans="1:7" x14ac:dyDescent="0.25">
      <c r="A9" s="87"/>
      <c r="B9" s="87"/>
      <c r="C9" s="87"/>
      <c r="D9" s="42"/>
    </row>
    <row r="10" spans="1:7" x14ac:dyDescent="0.25">
      <c r="A10" s="3">
        <v>1</v>
      </c>
      <c r="B10" s="3">
        <v>2</v>
      </c>
      <c r="C10" s="3">
        <v>3</v>
      </c>
      <c r="D10" s="3"/>
    </row>
    <row r="11" spans="1:7" x14ac:dyDescent="0.25">
      <c r="A11" s="32" t="s">
        <v>4</v>
      </c>
      <c r="B11" s="33" t="s">
        <v>5</v>
      </c>
      <c r="C11" s="32"/>
      <c r="D11" s="31">
        <f>+SUM(D12:D13)</f>
        <v>16773911</v>
      </c>
    </row>
    <row r="12" spans="1:7" x14ac:dyDescent="0.25">
      <c r="A12" s="5"/>
      <c r="B12" s="6" t="s">
        <v>6</v>
      </c>
      <c r="C12" s="5"/>
      <c r="D12" s="7">
        <v>16762211</v>
      </c>
      <c r="E12">
        <f>D12+(D12*1.7%)</f>
        <v>17047168.587000001</v>
      </c>
    </row>
    <row r="13" spans="1:7" x14ac:dyDescent="0.25">
      <c r="A13" s="5"/>
      <c r="B13" s="6" t="s">
        <v>49</v>
      </c>
      <c r="C13" s="5"/>
      <c r="D13" s="7">
        <v>11700</v>
      </c>
    </row>
    <row r="14" spans="1:7" x14ac:dyDescent="0.25">
      <c r="A14" s="32" t="s">
        <v>7</v>
      </c>
      <c r="B14" s="33" t="s">
        <v>8</v>
      </c>
      <c r="C14" s="32"/>
      <c r="D14" s="31">
        <f>D15+D16</f>
        <v>16273911</v>
      </c>
    </row>
    <row r="15" spans="1:7" x14ac:dyDescent="0.25">
      <c r="A15" s="5"/>
      <c r="B15" s="6" t="s">
        <v>9</v>
      </c>
      <c r="C15" s="5"/>
      <c r="D15" s="7">
        <v>15800168</v>
      </c>
      <c r="E15" s="45">
        <f>D15+(D15*1.7%)</f>
        <v>16068770.856000001</v>
      </c>
    </row>
    <row r="16" spans="1:7" x14ac:dyDescent="0.25">
      <c r="A16" s="5"/>
      <c r="B16" s="6" t="s">
        <v>50</v>
      </c>
      <c r="C16" s="5"/>
      <c r="D16" s="7">
        <v>473743</v>
      </c>
      <c r="G16" s="45"/>
    </row>
    <row r="17" spans="1:6" x14ac:dyDescent="0.25">
      <c r="A17" s="34" t="s">
        <v>10</v>
      </c>
      <c r="B17" s="35" t="s">
        <v>11</v>
      </c>
      <c r="C17" s="36"/>
      <c r="D17" s="37">
        <f>D11-D14</f>
        <v>500000</v>
      </c>
      <c r="E17" s="44"/>
    </row>
    <row r="18" spans="1:6" x14ac:dyDescent="0.25">
      <c r="A18" s="84" t="s">
        <v>12</v>
      </c>
      <c r="B18" s="85"/>
      <c r="C18" s="30"/>
      <c r="D18" s="31">
        <f>SUM(D19:D27)</f>
        <v>0</v>
      </c>
    </row>
    <row r="19" spans="1:6" x14ac:dyDescent="0.25">
      <c r="A19" s="5" t="s">
        <v>4</v>
      </c>
      <c r="B19" s="10" t="s">
        <v>13</v>
      </c>
      <c r="C19" s="5" t="s">
        <v>14</v>
      </c>
      <c r="D19" s="7">
        <v>0</v>
      </c>
    </row>
    <row r="20" spans="1:6" x14ac:dyDescent="0.25">
      <c r="A20" s="11"/>
      <c r="B20" s="10" t="s">
        <v>15</v>
      </c>
      <c r="C20" s="5"/>
      <c r="D20" s="7"/>
    </row>
    <row r="21" spans="1:6" x14ac:dyDescent="0.25">
      <c r="A21" s="5" t="s">
        <v>7</v>
      </c>
      <c r="B21" s="9" t="s">
        <v>16</v>
      </c>
      <c r="C21" s="5" t="s">
        <v>14</v>
      </c>
      <c r="D21" s="12"/>
    </row>
    <row r="22" spans="1:6" ht="47.25" customHeight="1" x14ac:dyDescent="0.25">
      <c r="A22" s="5" t="s">
        <v>10</v>
      </c>
      <c r="B22" s="13" t="s">
        <v>17</v>
      </c>
      <c r="C22" s="5" t="s">
        <v>18</v>
      </c>
      <c r="D22" s="7"/>
    </row>
    <row r="23" spans="1:6" ht="51.75" customHeight="1" x14ac:dyDescent="0.25">
      <c r="A23" s="11" t="s">
        <v>19</v>
      </c>
      <c r="B23" s="14" t="s">
        <v>20</v>
      </c>
      <c r="C23" s="5" t="s">
        <v>21</v>
      </c>
      <c r="D23" s="7"/>
      <c r="E23" s="40" t="s">
        <v>51</v>
      </c>
      <c r="F23" s="39">
        <f>D11+D18</f>
        <v>16773911</v>
      </c>
    </row>
    <row r="24" spans="1:6" x14ac:dyDescent="0.25">
      <c r="A24" s="5" t="s">
        <v>22</v>
      </c>
      <c r="B24" s="9" t="s">
        <v>23</v>
      </c>
      <c r="C24" s="5" t="s">
        <v>24</v>
      </c>
      <c r="D24" s="7"/>
      <c r="E24" s="41" t="s">
        <v>52</v>
      </c>
      <c r="F24" s="39">
        <f>D14+D29</f>
        <v>16773911</v>
      </c>
    </row>
    <row r="25" spans="1:6" x14ac:dyDescent="0.25">
      <c r="A25" s="11" t="s">
        <v>25</v>
      </c>
      <c r="B25" s="9" t="s">
        <v>26</v>
      </c>
      <c r="C25" s="5" t="s">
        <v>27</v>
      </c>
      <c r="D25" s="15"/>
    </row>
    <row r="26" spans="1:6" x14ac:dyDescent="0.25">
      <c r="A26" s="5" t="s">
        <v>28</v>
      </c>
      <c r="B26" s="9" t="s">
        <v>29</v>
      </c>
      <c r="C26" s="5" t="s">
        <v>30</v>
      </c>
      <c r="D26" s="7"/>
    </row>
    <row r="27" spans="1:6" ht="37.5" customHeight="1" x14ac:dyDescent="0.25">
      <c r="A27" s="5" t="s">
        <v>31</v>
      </c>
      <c r="B27" s="16" t="s">
        <v>32</v>
      </c>
      <c r="C27" s="5" t="s">
        <v>33</v>
      </c>
      <c r="D27" s="7"/>
    </row>
    <row r="28" spans="1:6" x14ac:dyDescent="0.25">
      <c r="A28" s="34"/>
      <c r="B28" s="35" t="s">
        <v>34</v>
      </c>
      <c r="C28" s="36" t="s">
        <v>33</v>
      </c>
      <c r="D28" s="37"/>
    </row>
    <row r="29" spans="1:6" x14ac:dyDescent="0.25">
      <c r="A29" s="84" t="s">
        <v>35</v>
      </c>
      <c r="B29" s="85"/>
      <c r="C29" s="30"/>
      <c r="D29" s="31">
        <f>SUM(D30:D38)</f>
        <v>500000</v>
      </c>
    </row>
    <row r="30" spans="1:6" x14ac:dyDescent="0.25">
      <c r="A30" s="5" t="s">
        <v>4</v>
      </c>
      <c r="B30" s="9" t="s">
        <v>36</v>
      </c>
      <c r="C30" s="5" t="s">
        <v>37</v>
      </c>
      <c r="D30" s="7">
        <v>500000</v>
      </c>
    </row>
    <row r="31" spans="1:6" x14ac:dyDescent="0.25">
      <c r="A31" s="11"/>
      <c r="B31" s="17" t="s">
        <v>15</v>
      </c>
      <c r="C31" s="11"/>
      <c r="D31" s="12"/>
    </row>
    <row r="32" spans="1:6" x14ac:dyDescent="0.25">
      <c r="A32" s="11"/>
      <c r="B32" s="17"/>
      <c r="C32" s="11"/>
      <c r="D32" s="12"/>
    </row>
    <row r="33" spans="1:4" x14ac:dyDescent="0.25">
      <c r="A33" s="11" t="s">
        <v>7</v>
      </c>
      <c r="B33" s="17" t="s">
        <v>38</v>
      </c>
      <c r="C33" s="11" t="s">
        <v>37</v>
      </c>
      <c r="D33" s="12"/>
    </row>
    <row r="34" spans="1:4" ht="59.25" customHeight="1" x14ac:dyDescent="0.25">
      <c r="A34" s="5" t="s">
        <v>10</v>
      </c>
      <c r="B34" s="14" t="s">
        <v>39</v>
      </c>
      <c r="C34" s="5" t="s">
        <v>40</v>
      </c>
      <c r="D34" s="7"/>
    </row>
    <row r="35" spans="1:4" ht="43.5" customHeight="1" x14ac:dyDescent="0.25">
      <c r="A35" s="18" t="s">
        <v>19</v>
      </c>
      <c r="B35" s="13" t="s">
        <v>41</v>
      </c>
      <c r="C35" s="11" t="s">
        <v>42</v>
      </c>
      <c r="D35" s="12"/>
    </row>
    <row r="36" spans="1:4" x14ac:dyDescent="0.25">
      <c r="A36" s="5" t="s">
        <v>22</v>
      </c>
      <c r="B36" s="9" t="s">
        <v>43</v>
      </c>
      <c r="C36" s="5" t="s">
        <v>44</v>
      </c>
      <c r="D36" s="19"/>
    </row>
    <row r="37" spans="1:4" x14ac:dyDescent="0.25">
      <c r="A37" s="20" t="s">
        <v>25</v>
      </c>
      <c r="B37" s="21" t="s">
        <v>45</v>
      </c>
      <c r="C37" s="20" t="s">
        <v>46</v>
      </c>
      <c r="D37" s="22"/>
    </row>
    <row r="38" spans="1:4" x14ac:dyDescent="0.25">
      <c r="A38" s="20" t="s">
        <v>28</v>
      </c>
      <c r="B38" s="21" t="s">
        <v>47</v>
      </c>
      <c r="C38" s="23" t="s">
        <v>48</v>
      </c>
      <c r="D38" s="22"/>
    </row>
    <row r="39" spans="1:4" x14ac:dyDescent="0.25">
      <c r="A39" s="24"/>
      <c r="B39" s="25"/>
      <c r="C39" s="26"/>
      <c r="D39" s="27"/>
    </row>
    <row r="40" spans="1:4" ht="15.75" x14ac:dyDescent="0.25">
      <c r="A40" s="28"/>
      <c r="B40" s="40"/>
      <c r="C40" s="39"/>
      <c r="D40" s="29"/>
    </row>
    <row r="41" spans="1:4" x14ac:dyDescent="0.25">
      <c r="A41" s="1"/>
      <c r="B41" s="41"/>
      <c r="C41" s="39"/>
      <c r="D41" s="38"/>
    </row>
    <row r="42" spans="1:4" x14ac:dyDescent="0.25">
      <c r="A42" s="1"/>
      <c r="B42" s="38"/>
      <c r="C42" s="38"/>
      <c r="D42" s="38"/>
    </row>
  </sheetData>
  <mergeCells count="6">
    <mergeCell ref="A29:B29"/>
    <mergeCell ref="A4:D4"/>
    <mergeCell ref="A7:A9"/>
    <mergeCell ref="B7:B9"/>
    <mergeCell ref="C7:C9"/>
    <mergeCell ref="A18:B1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2"/>
  <sheetViews>
    <sheetView topLeftCell="A6" workbookViewId="0">
      <selection activeCell="E15" sqref="E15"/>
    </sheetView>
  </sheetViews>
  <sheetFormatPr defaultRowHeight="15" x14ac:dyDescent="0.25"/>
  <cols>
    <col min="1" max="1" width="6.7109375" customWidth="1"/>
    <col min="2" max="2" width="37.42578125" customWidth="1"/>
    <col min="3" max="3" width="14.7109375" customWidth="1"/>
    <col min="4" max="4" width="22.42578125" customWidth="1"/>
    <col min="5" max="5" width="28.28515625" customWidth="1"/>
    <col min="6" max="6" width="12.42578125" bestFit="1" customWidth="1"/>
    <col min="7" max="7" width="23" customWidth="1"/>
  </cols>
  <sheetData>
    <row r="3" spans="1:5" x14ac:dyDescent="0.25">
      <c r="A3" s="1"/>
      <c r="B3" s="1"/>
      <c r="C3" s="1"/>
      <c r="D3" s="1"/>
    </row>
    <row r="4" spans="1:5" ht="15.75" x14ac:dyDescent="0.25">
      <c r="A4" s="86" t="s">
        <v>60</v>
      </c>
      <c r="B4" s="86"/>
      <c r="C4" s="86"/>
      <c r="D4" s="86"/>
    </row>
    <row r="5" spans="1:5" x14ac:dyDescent="0.25">
      <c r="A5" s="2"/>
      <c r="B5" s="1"/>
      <c r="C5" s="1"/>
      <c r="D5" s="1"/>
    </row>
    <row r="6" spans="1:5" x14ac:dyDescent="0.25">
      <c r="A6" s="1"/>
      <c r="B6" s="1"/>
      <c r="C6" s="1"/>
      <c r="D6" s="1"/>
    </row>
    <row r="7" spans="1:5" x14ac:dyDescent="0.25">
      <c r="A7" s="87" t="s">
        <v>0</v>
      </c>
      <c r="B7" s="87" t="s">
        <v>1</v>
      </c>
      <c r="C7" s="88" t="s">
        <v>2</v>
      </c>
      <c r="D7" s="43" t="s">
        <v>3</v>
      </c>
    </row>
    <row r="8" spans="1:5" x14ac:dyDescent="0.25">
      <c r="A8" s="87"/>
      <c r="B8" s="87"/>
      <c r="C8" s="87"/>
      <c r="D8" s="42"/>
    </row>
    <row r="9" spans="1:5" x14ac:dyDescent="0.25">
      <c r="A9" s="87"/>
      <c r="B9" s="87"/>
      <c r="C9" s="87"/>
      <c r="D9" s="42"/>
    </row>
    <row r="10" spans="1:5" x14ac:dyDescent="0.25">
      <c r="A10" s="3">
        <v>1</v>
      </c>
      <c r="B10" s="3">
        <v>2</v>
      </c>
      <c r="C10" s="3">
        <v>3</v>
      </c>
      <c r="D10" s="3"/>
    </row>
    <row r="11" spans="1:5" x14ac:dyDescent="0.25">
      <c r="A11" s="32" t="s">
        <v>4</v>
      </c>
      <c r="B11" s="33" t="s">
        <v>5</v>
      </c>
      <c r="C11" s="32"/>
      <c r="D11" s="31">
        <f>+SUM(D12:D13)</f>
        <v>17058869</v>
      </c>
    </row>
    <row r="12" spans="1:5" x14ac:dyDescent="0.25">
      <c r="A12" s="5"/>
      <c r="B12" s="6" t="s">
        <v>6</v>
      </c>
      <c r="C12" s="5"/>
      <c r="D12" s="7">
        <v>17047169</v>
      </c>
      <c r="E12">
        <f>D12+(D12*1.7%)</f>
        <v>17336970.873</v>
      </c>
    </row>
    <row r="13" spans="1:5" x14ac:dyDescent="0.25">
      <c r="A13" s="5"/>
      <c r="B13" s="6" t="s">
        <v>49</v>
      </c>
      <c r="C13" s="5"/>
      <c r="D13" s="7">
        <v>11700</v>
      </c>
    </row>
    <row r="14" spans="1:5" x14ac:dyDescent="0.25">
      <c r="A14" s="32" t="s">
        <v>7</v>
      </c>
      <c r="B14" s="33" t="s">
        <v>8</v>
      </c>
      <c r="C14" s="32"/>
      <c r="D14" s="31">
        <f>D15+D16</f>
        <v>16558869</v>
      </c>
    </row>
    <row r="15" spans="1:5" x14ac:dyDescent="0.25">
      <c r="A15" s="5"/>
      <c r="B15" s="6" t="s">
        <v>9</v>
      </c>
      <c r="C15" s="5"/>
      <c r="D15" s="7">
        <v>16068771</v>
      </c>
      <c r="E15" s="45">
        <f>D15+(D15*1.7%)</f>
        <v>16341940.107000001</v>
      </c>
    </row>
    <row r="16" spans="1:5" x14ac:dyDescent="0.25">
      <c r="A16" s="5"/>
      <c r="B16" s="6" t="s">
        <v>50</v>
      </c>
      <c r="C16" s="5"/>
      <c r="D16" s="7">
        <v>490098</v>
      </c>
    </row>
    <row r="17" spans="1:6" x14ac:dyDescent="0.25">
      <c r="A17" s="34" t="s">
        <v>10</v>
      </c>
      <c r="B17" s="35" t="s">
        <v>11</v>
      </c>
      <c r="C17" s="36"/>
      <c r="D17" s="37">
        <f>D11-D14</f>
        <v>500000</v>
      </c>
      <c r="E17" s="44"/>
    </row>
    <row r="18" spans="1:6" x14ac:dyDescent="0.25">
      <c r="A18" s="84" t="s">
        <v>12</v>
      </c>
      <c r="B18" s="85"/>
      <c r="C18" s="30"/>
      <c r="D18" s="31">
        <f>SUM(D19:D27)</f>
        <v>0</v>
      </c>
    </row>
    <row r="19" spans="1:6" x14ac:dyDescent="0.25">
      <c r="A19" s="5" t="s">
        <v>4</v>
      </c>
      <c r="B19" s="10" t="s">
        <v>13</v>
      </c>
      <c r="C19" s="5" t="s">
        <v>14</v>
      </c>
      <c r="D19" s="7">
        <v>0</v>
      </c>
    </row>
    <row r="20" spans="1:6" x14ac:dyDescent="0.25">
      <c r="A20" s="11"/>
      <c r="B20" s="10" t="s">
        <v>15</v>
      </c>
      <c r="C20" s="5"/>
      <c r="D20" s="7"/>
    </row>
    <row r="21" spans="1:6" x14ac:dyDescent="0.25">
      <c r="A21" s="5" t="s">
        <v>7</v>
      </c>
      <c r="B21" s="9" t="s">
        <v>16</v>
      </c>
      <c r="C21" s="5" t="s">
        <v>14</v>
      </c>
      <c r="D21" s="12"/>
    </row>
    <row r="22" spans="1:6" ht="47.25" customHeight="1" x14ac:dyDescent="0.25">
      <c r="A22" s="5" t="s">
        <v>10</v>
      </c>
      <c r="B22" s="13" t="s">
        <v>17</v>
      </c>
      <c r="C22" s="5" t="s">
        <v>18</v>
      </c>
      <c r="D22" s="7"/>
    </row>
    <row r="23" spans="1:6" ht="51.75" customHeight="1" x14ac:dyDescent="0.25">
      <c r="A23" s="11" t="s">
        <v>19</v>
      </c>
      <c r="B23" s="14" t="s">
        <v>20</v>
      </c>
      <c r="C23" s="5" t="s">
        <v>21</v>
      </c>
      <c r="D23" s="7"/>
      <c r="E23" s="40" t="s">
        <v>51</v>
      </c>
      <c r="F23" s="39">
        <f>D11+D18</f>
        <v>17058869</v>
      </c>
    </row>
    <row r="24" spans="1:6" x14ac:dyDescent="0.25">
      <c r="A24" s="5" t="s">
        <v>22</v>
      </c>
      <c r="B24" s="9" t="s">
        <v>23</v>
      </c>
      <c r="C24" s="5" t="s">
        <v>24</v>
      </c>
      <c r="D24" s="7"/>
      <c r="E24" s="41" t="s">
        <v>52</v>
      </c>
      <c r="F24" s="39">
        <f>D14+D29</f>
        <v>17058869</v>
      </c>
    </row>
    <row r="25" spans="1:6" x14ac:dyDescent="0.25">
      <c r="A25" s="11" t="s">
        <v>25</v>
      </c>
      <c r="B25" s="9" t="s">
        <v>26</v>
      </c>
      <c r="C25" s="5" t="s">
        <v>27</v>
      </c>
      <c r="D25" s="15"/>
    </row>
    <row r="26" spans="1:6" x14ac:dyDescent="0.25">
      <c r="A26" s="5" t="s">
        <v>28</v>
      </c>
      <c r="B26" s="9" t="s">
        <v>29</v>
      </c>
      <c r="C26" s="5" t="s">
        <v>30</v>
      </c>
      <c r="D26" s="7"/>
    </row>
    <row r="27" spans="1:6" ht="37.5" customHeight="1" x14ac:dyDescent="0.25">
      <c r="A27" s="5" t="s">
        <v>31</v>
      </c>
      <c r="B27" s="16" t="s">
        <v>32</v>
      </c>
      <c r="C27" s="5" t="s">
        <v>33</v>
      </c>
      <c r="D27" s="7"/>
    </row>
    <row r="28" spans="1:6" x14ac:dyDescent="0.25">
      <c r="A28" s="34"/>
      <c r="B28" s="35" t="s">
        <v>34</v>
      </c>
      <c r="C28" s="36" t="s">
        <v>33</v>
      </c>
      <c r="D28" s="37"/>
    </row>
    <row r="29" spans="1:6" x14ac:dyDescent="0.25">
      <c r="A29" s="84" t="s">
        <v>35</v>
      </c>
      <c r="B29" s="85"/>
      <c r="C29" s="30"/>
      <c r="D29" s="31">
        <f>SUM(D30:D38)</f>
        <v>500000</v>
      </c>
    </row>
    <row r="30" spans="1:6" x14ac:dyDescent="0.25">
      <c r="A30" s="5" t="s">
        <v>4</v>
      </c>
      <c r="B30" s="9" t="s">
        <v>36</v>
      </c>
      <c r="C30" s="5" t="s">
        <v>37</v>
      </c>
      <c r="D30" s="7">
        <v>500000</v>
      </c>
    </row>
    <row r="31" spans="1:6" x14ac:dyDescent="0.25">
      <c r="A31" s="11"/>
      <c r="B31" s="17" t="s">
        <v>15</v>
      </c>
      <c r="C31" s="11"/>
      <c r="D31" s="12"/>
    </row>
    <row r="32" spans="1:6" x14ac:dyDescent="0.25">
      <c r="A32" s="11"/>
      <c r="B32" s="17"/>
      <c r="C32" s="11"/>
      <c r="D32" s="12"/>
    </row>
    <row r="33" spans="1:4" x14ac:dyDescent="0.25">
      <c r="A33" s="11" t="s">
        <v>7</v>
      </c>
      <c r="B33" s="17" t="s">
        <v>38</v>
      </c>
      <c r="C33" s="11" t="s">
        <v>37</v>
      </c>
      <c r="D33" s="12"/>
    </row>
    <row r="34" spans="1:4" ht="59.25" customHeight="1" x14ac:dyDescent="0.25">
      <c r="A34" s="5" t="s">
        <v>10</v>
      </c>
      <c r="B34" s="14" t="s">
        <v>39</v>
      </c>
      <c r="C34" s="5" t="s">
        <v>40</v>
      </c>
      <c r="D34" s="7"/>
    </row>
    <row r="35" spans="1:4" ht="43.5" customHeight="1" x14ac:dyDescent="0.25">
      <c r="A35" s="18" t="s">
        <v>19</v>
      </c>
      <c r="B35" s="13" t="s">
        <v>41</v>
      </c>
      <c r="C35" s="11" t="s">
        <v>42</v>
      </c>
      <c r="D35" s="12"/>
    </row>
    <row r="36" spans="1:4" x14ac:dyDescent="0.25">
      <c r="A36" s="5" t="s">
        <v>22</v>
      </c>
      <c r="B36" s="9" t="s">
        <v>43</v>
      </c>
      <c r="C36" s="5" t="s">
        <v>44</v>
      </c>
      <c r="D36" s="19"/>
    </row>
    <row r="37" spans="1:4" x14ac:dyDescent="0.25">
      <c r="A37" s="20" t="s">
        <v>25</v>
      </c>
      <c r="B37" s="21" t="s">
        <v>45</v>
      </c>
      <c r="C37" s="20" t="s">
        <v>46</v>
      </c>
      <c r="D37" s="22"/>
    </row>
    <row r="38" spans="1:4" x14ac:dyDescent="0.25">
      <c r="A38" s="20" t="s">
        <v>28</v>
      </c>
      <c r="B38" s="21" t="s">
        <v>47</v>
      </c>
      <c r="C38" s="23" t="s">
        <v>48</v>
      </c>
      <c r="D38" s="22"/>
    </row>
    <row r="39" spans="1:4" x14ac:dyDescent="0.25">
      <c r="A39" s="24"/>
      <c r="B39" s="25"/>
      <c r="C39" s="26"/>
      <c r="D39" s="27"/>
    </row>
    <row r="40" spans="1:4" ht="15.75" x14ac:dyDescent="0.25">
      <c r="A40" s="28"/>
      <c r="B40" s="40"/>
      <c r="C40" s="39"/>
      <c r="D40" s="29"/>
    </row>
    <row r="41" spans="1:4" x14ac:dyDescent="0.25">
      <c r="A41" s="1"/>
      <c r="B41" s="41"/>
      <c r="C41" s="39"/>
      <c r="D41" s="38"/>
    </row>
    <row r="42" spans="1:4" x14ac:dyDescent="0.25">
      <c r="A42" s="1"/>
      <c r="B42" s="38"/>
      <c r="C42" s="38"/>
      <c r="D42" s="38"/>
    </row>
  </sheetData>
  <mergeCells count="6">
    <mergeCell ref="A29:B29"/>
    <mergeCell ref="A4:D4"/>
    <mergeCell ref="A7:A9"/>
    <mergeCell ref="B7:B9"/>
    <mergeCell ref="C7:C9"/>
    <mergeCell ref="A18:B1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2"/>
  <sheetViews>
    <sheetView topLeftCell="A6" workbookViewId="0">
      <selection activeCell="D15" sqref="D15"/>
    </sheetView>
  </sheetViews>
  <sheetFormatPr defaultRowHeight="15" x14ac:dyDescent="0.25"/>
  <cols>
    <col min="1" max="1" width="6.7109375" customWidth="1"/>
    <col min="2" max="2" width="37.42578125" customWidth="1"/>
    <col min="3" max="3" width="14.7109375" customWidth="1"/>
    <col min="4" max="4" width="22.42578125" customWidth="1"/>
    <col min="5" max="5" width="28.28515625" customWidth="1"/>
    <col min="6" max="6" width="12.42578125" bestFit="1" customWidth="1"/>
    <col min="7" max="7" width="23" customWidth="1"/>
  </cols>
  <sheetData>
    <row r="3" spans="1:8" x14ac:dyDescent="0.25">
      <c r="A3" s="1"/>
      <c r="B3" s="1"/>
      <c r="C3" s="1"/>
      <c r="D3" s="1"/>
    </row>
    <row r="4" spans="1:8" ht="15.75" x14ac:dyDescent="0.25">
      <c r="A4" s="86" t="s">
        <v>61</v>
      </c>
      <c r="B4" s="86"/>
      <c r="C4" s="86"/>
      <c r="D4" s="86"/>
    </row>
    <row r="5" spans="1:8" x14ac:dyDescent="0.25">
      <c r="A5" s="2"/>
      <c r="B5" s="1"/>
      <c r="C5" s="1"/>
      <c r="D5" s="1"/>
    </row>
    <row r="6" spans="1:8" x14ac:dyDescent="0.25">
      <c r="A6" s="1"/>
      <c r="B6" s="1"/>
      <c r="C6" s="1"/>
      <c r="D6" s="1"/>
    </row>
    <row r="7" spans="1:8" x14ac:dyDescent="0.25">
      <c r="A7" s="87" t="s">
        <v>0</v>
      </c>
      <c r="B7" s="87" t="s">
        <v>1</v>
      </c>
      <c r="C7" s="88" t="s">
        <v>2</v>
      </c>
      <c r="D7" s="43" t="s">
        <v>3</v>
      </c>
    </row>
    <row r="8" spans="1:8" x14ac:dyDescent="0.25">
      <c r="A8" s="87"/>
      <c r="B8" s="87"/>
      <c r="C8" s="87"/>
      <c r="D8" s="42"/>
    </row>
    <row r="9" spans="1:8" x14ac:dyDescent="0.25">
      <c r="A9" s="87"/>
      <c r="B9" s="87"/>
      <c r="C9" s="87"/>
      <c r="D9" s="42"/>
    </row>
    <row r="10" spans="1:8" x14ac:dyDescent="0.25">
      <c r="A10" s="3">
        <v>1</v>
      </c>
      <c r="B10" s="3">
        <v>2</v>
      </c>
      <c r="C10" s="3">
        <v>3</v>
      </c>
      <c r="D10" s="3"/>
    </row>
    <row r="11" spans="1:8" x14ac:dyDescent="0.25">
      <c r="A11" s="32" t="s">
        <v>4</v>
      </c>
      <c r="B11" s="33" t="s">
        <v>5</v>
      </c>
      <c r="C11" s="32"/>
      <c r="D11" s="31">
        <f>+SUM(D12:D13)</f>
        <v>17348670</v>
      </c>
    </row>
    <row r="12" spans="1:8" x14ac:dyDescent="0.25">
      <c r="A12" s="5"/>
      <c r="B12" s="6" t="s">
        <v>6</v>
      </c>
      <c r="C12" s="5"/>
      <c r="D12" s="7">
        <v>17336970</v>
      </c>
      <c r="E12">
        <f>D12+(D12*1.7%)</f>
        <v>17631698.489999998</v>
      </c>
      <c r="H12" t="s">
        <v>55</v>
      </c>
    </row>
    <row r="13" spans="1:8" x14ac:dyDescent="0.25">
      <c r="A13" s="5"/>
      <c r="B13" s="6" t="s">
        <v>49</v>
      </c>
      <c r="C13" s="5"/>
      <c r="D13" s="7">
        <v>11700</v>
      </c>
    </row>
    <row r="14" spans="1:8" x14ac:dyDescent="0.25">
      <c r="A14" s="32" t="s">
        <v>7</v>
      </c>
      <c r="B14" s="33" t="s">
        <v>8</v>
      </c>
      <c r="C14" s="32"/>
      <c r="D14" s="31">
        <f>D15+D16</f>
        <v>16848670</v>
      </c>
    </row>
    <row r="15" spans="1:8" x14ac:dyDescent="0.25">
      <c r="A15" s="5"/>
      <c r="B15" s="6" t="s">
        <v>9</v>
      </c>
      <c r="C15" s="5"/>
      <c r="D15" s="7">
        <v>16341940</v>
      </c>
      <c r="E15" s="45">
        <f>D15+(D15*1.7%)</f>
        <v>16619752.98</v>
      </c>
    </row>
    <row r="16" spans="1:8" x14ac:dyDescent="0.25">
      <c r="A16" s="5"/>
      <c r="B16" s="6" t="s">
        <v>50</v>
      </c>
      <c r="C16" s="5"/>
      <c r="D16" s="7">
        <v>506730</v>
      </c>
    </row>
    <row r="17" spans="1:6" x14ac:dyDescent="0.25">
      <c r="A17" s="34" t="s">
        <v>10</v>
      </c>
      <c r="B17" s="35" t="s">
        <v>11</v>
      </c>
      <c r="C17" s="36"/>
      <c r="D17" s="37">
        <f>D11-D14</f>
        <v>500000</v>
      </c>
      <c r="E17" s="44"/>
    </row>
    <row r="18" spans="1:6" x14ac:dyDescent="0.25">
      <c r="A18" s="84" t="s">
        <v>12</v>
      </c>
      <c r="B18" s="85"/>
      <c r="C18" s="30"/>
      <c r="D18" s="31">
        <f>SUM(D19:D27)</f>
        <v>0</v>
      </c>
    </row>
    <row r="19" spans="1:6" x14ac:dyDescent="0.25">
      <c r="A19" s="5" t="s">
        <v>4</v>
      </c>
      <c r="B19" s="10" t="s">
        <v>13</v>
      </c>
      <c r="C19" s="5" t="s">
        <v>14</v>
      </c>
      <c r="D19" s="7">
        <v>0</v>
      </c>
    </row>
    <row r="20" spans="1:6" x14ac:dyDescent="0.25">
      <c r="A20" s="11"/>
      <c r="B20" s="10" t="s">
        <v>15</v>
      </c>
      <c r="C20" s="5"/>
      <c r="D20" s="7"/>
    </row>
    <row r="21" spans="1:6" x14ac:dyDescent="0.25">
      <c r="A21" s="5" t="s">
        <v>7</v>
      </c>
      <c r="B21" s="9" t="s">
        <v>16</v>
      </c>
      <c r="C21" s="5" t="s">
        <v>14</v>
      </c>
      <c r="D21" s="12"/>
    </row>
    <row r="22" spans="1:6" ht="47.25" customHeight="1" x14ac:dyDescent="0.25">
      <c r="A22" s="5" t="s">
        <v>10</v>
      </c>
      <c r="B22" s="13" t="s">
        <v>17</v>
      </c>
      <c r="C22" s="5" t="s">
        <v>18</v>
      </c>
      <c r="D22" s="7"/>
    </row>
    <row r="23" spans="1:6" ht="51.75" customHeight="1" x14ac:dyDescent="0.25">
      <c r="A23" s="11" t="s">
        <v>19</v>
      </c>
      <c r="B23" s="14" t="s">
        <v>20</v>
      </c>
      <c r="C23" s="5" t="s">
        <v>21</v>
      </c>
      <c r="D23" s="7"/>
      <c r="E23" s="40" t="s">
        <v>51</v>
      </c>
      <c r="F23" s="39">
        <f>D11+D18</f>
        <v>17348670</v>
      </c>
    </row>
    <row r="24" spans="1:6" x14ac:dyDescent="0.25">
      <c r="A24" s="5" t="s">
        <v>22</v>
      </c>
      <c r="B24" s="9" t="s">
        <v>23</v>
      </c>
      <c r="C24" s="5" t="s">
        <v>24</v>
      </c>
      <c r="D24" s="7"/>
      <c r="E24" s="41" t="s">
        <v>52</v>
      </c>
      <c r="F24" s="39">
        <f>D14+D29</f>
        <v>17348670</v>
      </c>
    </row>
    <row r="25" spans="1:6" x14ac:dyDescent="0.25">
      <c r="A25" s="11" t="s">
        <v>25</v>
      </c>
      <c r="B25" s="9" t="s">
        <v>26</v>
      </c>
      <c r="C25" s="5" t="s">
        <v>27</v>
      </c>
      <c r="D25" s="15"/>
    </row>
    <row r="26" spans="1:6" x14ac:dyDescent="0.25">
      <c r="A26" s="5" t="s">
        <v>28</v>
      </c>
      <c r="B26" s="9" t="s">
        <v>29</v>
      </c>
      <c r="C26" s="5" t="s">
        <v>30</v>
      </c>
      <c r="D26" s="7"/>
    </row>
    <row r="27" spans="1:6" ht="37.5" customHeight="1" x14ac:dyDescent="0.25">
      <c r="A27" s="5" t="s">
        <v>31</v>
      </c>
      <c r="B27" s="16" t="s">
        <v>32</v>
      </c>
      <c r="C27" s="5" t="s">
        <v>33</v>
      </c>
      <c r="D27" s="7"/>
    </row>
    <row r="28" spans="1:6" x14ac:dyDescent="0.25">
      <c r="A28" s="34"/>
      <c r="B28" s="35" t="s">
        <v>34</v>
      </c>
      <c r="C28" s="36" t="s">
        <v>33</v>
      </c>
      <c r="D28" s="37"/>
    </row>
    <row r="29" spans="1:6" x14ac:dyDescent="0.25">
      <c r="A29" s="84" t="s">
        <v>35</v>
      </c>
      <c r="B29" s="85"/>
      <c r="C29" s="30"/>
      <c r="D29" s="31">
        <f>SUM(D30:D38)</f>
        <v>500000</v>
      </c>
    </row>
    <row r="30" spans="1:6" x14ac:dyDescent="0.25">
      <c r="A30" s="5" t="s">
        <v>4</v>
      </c>
      <c r="B30" s="9" t="s">
        <v>36</v>
      </c>
      <c r="C30" s="5" t="s">
        <v>37</v>
      </c>
      <c r="D30" s="7">
        <v>500000</v>
      </c>
    </row>
    <row r="31" spans="1:6" x14ac:dyDescent="0.25">
      <c r="A31" s="11"/>
      <c r="B31" s="17" t="s">
        <v>15</v>
      </c>
      <c r="C31" s="11"/>
      <c r="D31" s="12"/>
    </row>
    <row r="32" spans="1:6" x14ac:dyDescent="0.25">
      <c r="A32" s="11"/>
      <c r="B32" s="17"/>
      <c r="C32" s="11"/>
      <c r="D32" s="12"/>
    </row>
    <row r="33" spans="1:4" x14ac:dyDescent="0.25">
      <c r="A33" s="11" t="s">
        <v>7</v>
      </c>
      <c r="B33" s="17" t="s">
        <v>38</v>
      </c>
      <c r="C33" s="11" t="s">
        <v>37</v>
      </c>
      <c r="D33" s="12"/>
    </row>
    <row r="34" spans="1:4" ht="59.25" customHeight="1" x14ac:dyDescent="0.25">
      <c r="A34" s="5" t="s">
        <v>10</v>
      </c>
      <c r="B34" s="14" t="s">
        <v>39</v>
      </c>
      <c r="C34" s="5" t="s">
        <v>40</v>
      </c>
      <c r="D34" s="7"/>
    </row>
    <row r="35" spans="1:4" ht="43.5" customHeight="1" x14ac:dyDescent="0.25">
      <c r="A35" s="18" t="s">
        <v>19</v>
      </c>
      <c r="B35" s="13" t="s">
        <v>41</v>
      </c>
      <c r="C35" s="11" t="s">
        <v>42</v>
      </c>
      <c r="D35" s="12"/>
    </row>
    <row r="36" spans="1:4" x14ac:dyDescent="0.25">
      <c r="A36" s="5" t="s">
        <v>22</v>
      </c>
      <c r="B36" s="9" t="s">
        <v>43</v>
      </c>
      <c r="C36" s="5" t="s">
        <v>44</v>
      </c>
      <c r="D36" s="19"/>
    </row>
    <row r="37" spans="1:4" x14ac:dyDescent="0.25">
      <c r="A37" s="20" t="s">
        <v>25</v>
      </c>
      <c r="B37" s="21" t="s">
        <v>45</v>
      </c>
      <c r="C37" s="20" t="s">
        <v>46</v>
      </c>
      <c r="D37" s="22"/>
    </row>
    <row r="38" spans="1:4" x14ac:dyDescent="0.25">
      <c r="A38" s="20" t="s">
        <v>28</v>
      </c>
      <c r="B38" s="21" t="s">
        <v>47</v>
      </c>
      <c r="C38" s="23" t="s">
        <v>48</v>
      </c>
      <c r="D38" s="22"/>
    </row>
    <row r="39" spans="1:4" x14ac:dyDescent="0.25">
      <c r="A39" s="24"/>
      <c r="B39" s="25"/>
      <c r="C39" s="26"/>
      <c r="D39" s="27"/>
    </row>
    <row r="40" spans="1:4" ht="15.75" x14ac:dyDescent="0.25">
      <c r="A40" s="28"/>
      <c r="B40" s="40"/>
      <c r="C40" s="39"/>
      <c r="D40" s="29"/>
    </row>
    <row r="41" spans="1:4" x14ac:dyDescent="0.25">
      <c r="A41" s="1"/>
      <c r="B41" s="41"/>
      <c r="C41" s="39"/>
      <c r="D41" s="38"/>
    </row>
    <row r="42" spans="1:4" x14ac:dyDescent="0.25">
      <c r="A42" s="1"/>
      <c r="B42" s="38"/>
      <c r="C42" s="38"/>
      <c r="D42" s="38"/>
    </row>
  </sheetData>
  <mergeCells count="6">
    <mergeCell ref="A29:B29"/>
    <mergeCell ref="A4:D4"/>
    <mergeCell ref="A7:A9"/>
    <mergeCell ref="B7:B9"/>
    <mergeCell ref="C7:C9"/>
    <mergeCell ref="A18:B1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2"/>
  <sheetViews>
    <sheetView topLeftCell="A25" workbookViewId="0">
      <selection activeCell="E30" sqref="E30"/>
    </sheetView>
  </sheetViews>
  <sheetFormatPr defaultRowHeight="15" x14ac:dyDescent="0.25"/>
  <cols>
    <col min="1" max="1" width="6.7109375" customWidth="1"/>
    <col min="2" max="2" width="37.42578125" customWidth="1"/>
    <col min="3" max="3" width="14.7109375" customWidth="1"/>
    <col min="4" max="4" width="22.42578125" customWidth="1"/>
    <col min="5" max="5" width="28.28515625" customWidth="1"/>
    <col min="6" max="6" width="12.42578125" bestFit="1" customWidth="1"/>
    <col min="7" max="7" width="23" customWidth="1"/>
  </cols>
  <sheetData>
    <row r="3" spans="1:8" x14ac:dyDescent="0.25">
      <c r="A3" s="1"/>
      <c r="B3" s="1"/>
      <c r="C3" s="1"/>
      <c r="D3" s="1"/>
    </row>
    <row r="4" spans="1:8" ht="15.75" x14ac:dyDescent="0.25">
      <c r="A4" s="86" t="s">
        <v>62</v>
      </c>
      <c r="B4" s="86"/>
      <c r="C4" s="86"/>
      <c r="D4" s="86"/>
    </row>
    <row r="5" spans="1:8" x14ac:dyDescent="0.25">
      <c r="A5" s="2"/>
      <c r="B5" s="1"/>
      <c r="C5" s="1"/>
      <c r="D5" s="1"/>
    </row>
    <row r="6" spans="1:8" x14ac:dyDescent="0.25">
      <c r="A6" s="1"/>
      <c r="B6" s="1"/>
      <c r="C6" s="1"/>
      <c r="D6" s="1"/>
    </row>
    <row r="7" spans="1:8" x14ac:dyDescent="0.25">
      <c r="A7" s="87" t="s">
        <v>0</v>
      </c>
      <c r="B7" s="87" t="s">
        <v>1</v>
      </c>
      <c r="C7" s="88" t="s">
        <v>2</v>
      </c>
      <c r="D7" s="43" t="s">
        <v>3</v>
      </c>
    </row>
    <row r="8" spans="1:8" x14ac:dyDescent="0.25">
      <c r="A8" s="87"/>
      <c r="B8" s="87"/>
      <c r="C8" s="87"/>
      <c r="D8" s="42"/>
    </row>
    <row r="9" spans="1:8" x14ac:dyDescent="0.25">
      <c r="A9" s="87"/>
      <c r="B9" s="87"/>
      <c r="C9" s="87"/>
      <c r="D9" s="42"/>
    </row>
    <row r="10" spans="1:8" x14ac:dyDescent="0.25">
      <c r="A10" s="3">
        <v>1</v>
      </c>
      <c r="B10" s="3">
        <v>2</v>
      </c>
      <c r="C10" s="3">
        <v>3</v>
      </c>
      <c r="D10" s="3"/>
    </row>
    <row r="11" spans="1:8" x14ac:dyDescent="0.25">
      <c r="A11" s="32" t="s">
        <v>4</v>
      </c>
      <c r="B11" s="33" t="s">
        <v>5</v>
      </c>
      <c r="C11" s="32"/>
      <c r="D11" s="31">
        <f>+SUM(D12:D13)</f>
        <v>17643399</v>
      </c>
    </row>
    <row r="12" spans="1:8" x14ac:dyDescent="0.25">
      <c r="A12" s="5"/>
      <c r="B12" s="6" t="s">
        <v>6</v>
      </c>
      <c r="C12" s="5"/>
      <c r="D12" s="7">
        <v>17631699</v>
      </c>
      <c r="E12">
        <f>D12+(D12*1.7%)</f>
        <v>17931437.883000001</v>
      </c>
      <c r="G12" t="s">
        <v>56</v>
      </c>
      <c r="H12" t="s">
        <v>55</v>
      </c>
    </row>
    <row r="13" spans="1:8" x14ac:dyDescent="0.25">
      <c r="A13" s="5"/>
      <c r="B13" s="6" t="s">
        <v>49</v>
      </c>
      <c r="C13" s="5"/>
      <c r="D13" s="7">
        <v>11700</v>
      </c>
    </row>
    <row r="14" spans="1:8" x14ac:dyDescent="0.25">
      <c r="A14" s="32" t="s">
        <v>7</v>
      </c>
      <c r="B14" s="33" t="s">
        <v>8</v>
      </c>
      <c r="C14" s="32"/>
      <c r="D14" s="31">
        <f>D15+D16</f>
        <v>17302725.780000001</v>
      </c>
    </row>
    <row r="15" spans="1:8" x14ac:dyDescent="0.25">
      <c r="A15" s="5"/>
      <c r="B15" s="6" t="s">
        <v>9</v>
      </c>
      <c r="C15" s="5"/>
      <c r="D15" s="7">
        <v>16619753.779999999</v>
      </c>
      <c r="E15" s="45">
        <f>D15+(D15*1.7%)</f>
        <v>16902289.59426</v>
      </c>
    </row>
    <row r="16" spans="1:8" x14ac:dyDescent="0.25">
      <c r="A16" s="5"/>
      <c r="B16" s="6" t="s">
        <v>50</v>
      </c>
      <c r="C16" s="5"/>
      <c r="D16" s="7">
        <v>682972</v>
      </c>
    </row>
    <row r="17" spans="1:6" x14ac:dyDescent="0.25">
      <c r="A17" s="34" t="s">
        <v>10</v>
      </c>
      <c r="B17" s="35" t="s">
        <v>11</v>
      </c>
      <c r="C17" s="36"/>
      <c r="D17" s="37">
        <f>D11-D14</f>
        <v>340673.21999999881</v>
      </c>
      <c r="E17" s="44"/>
    </row>
    <row r="18" spans="1:6" x14ac:dyDescent="0.25">
      <c r="A18" s="84" t="s">
        <v>12</v>
      </c>
      <c r="B18" s="85"/>
      <c r="C18" s="30"/>
      <c r="D18" s="31">
        <f>SUM(D19:D27)</f>
        <v>0</v>
      </c>
    </row>
    <row r="19" spans="1:6" x14ac:dyDescent="0.25">
      <c r="A19" s="5" t="s">
        <v>4</v>
      </c>
      <c r="B19" s="10" t="s">
        <v>13</v>
      </c>
      <c r="C19" s="5" t="s">
        <v>14</v>
      </c>
      <c r="D19" s="7">
        <v>0</v>
      </c>
    </row>
    <row r="20" spans="1:6" x14ac:dyDescent="0.25">
      <c r="A20" s="11"/>
      <c r="B20" s="10" t="s">
        <v>15</v>
      </c>
      <c r="C20" s="5"/>
      <c r="D20" s="7"/>
    </row>
    <row r="21" spans="1:6" x14ac:dyDescent="0.25">
      <c r="A21" s="5" t="s">
        <v>7</v>
      </c>
      <c r="B21" s="9" t="s">
        <v>16</v>
      </c>
      <c r="C21" s="5" t="s">
        <v>14</v>
      </c>
      <c r="D21" s="12"/>
    </row>
    <row r="22" spans="1:6" ht="47.25" customHeight="1" x14ac:dyDescent="0.25">
      <c r="A22" s="5" t="s">
        <v>10</v>
      </c>
      <c r="B22" s="13" t="s">
        <v>17</v>
      </c>
      <c r="C22" s="5" t="s">
        <v>18</v>
      </c>
      <c r="D22" s="7"/>
    </row>
    <row r="23" spans="1:6" ht="51.75" customHeight="1" x14ac:dyDescent="0.25">
      <c r="A23" s="11" t="s">
        <v>19</v>
      </c>
      <c r="B23" s="14" t="s">
        <v>20</v>
      </c>
      <c r="C23" s="5" t="s">
        <v>21</v>
      </c>
      <c r="D23" s="7"/>
      <c r="E23" s="40" t="s">
        <v>51</v>
      </c>
      <c r="F23" s="39">
        <f>D11+D18</f>
        <v>17643399</v>
      </c>
    </row>
    <row r="24" spans="1:6" x14ac:dyDescent="0.25">
      <c r="A24" s="5" t="s">
        <v>22</v>
      </c>
      <c r="B24" s="9" t="s">
        <v>23</v>
      </c>
      <c r="C24" s="5" t="s">
        <v>24</v>
      </c>
      <c r="D24" s="7"/>
      <c r="E24" s="41" t="s">
        <v>52</v>
      </c>
      <c r="F24" s="39">
        <f>D14+D29</f>
        <v>17643399</v>
      </c>
    </row>
    <row r="25" spans="1:6" x14ac:dyDescent="0.25">
      <c r="A25" s="11" t="s">
        <v>25</v>
      </c>
      <c r="B25" s="9" t="s">
        <v>26</v>
      </c>
      <c r="C25" s="5" t="s">
        <v>27</v>
      </c>
      <c r="D25" s="15"/>
    </row>
    <row r="26" spans="1:6" x14ac:dyDescent="0.25">
      <c r="A26" s="5" t="s">
        <v>28</v>
      </c>
      <c r="B26" s="9" t="s">
        <v>29</v>
      </c>
      <c r="C26" s="5" t="s">
        <v>30</v>
      </c>
      <c r="D26" s="7"/>
    </row>
    <row r="27" spans="1:6" ht="37.5" customHeight="1" x14ac:dyDescent="0.25">
      <c r="A27" s="5" t="s">
        <v>31</v>
      </c>
      <c r="B27" s="16" t="s">
        <v>32</v>
      </c>
      <c r="C27" s="5" t="s">
        <v>33</v>
      </c>
      <c r="D27" s="7"/>
    </row>
    <row r="28" spans="1:6" x14ac:dyDescent="0.25">
      <c r="A28" s="34"/>
      <c r="B28" s="35" t="s">
        <v>34</v>
      </c>
      <c r="C28" s="36" t="s">
        <v>33</v>
      </c>
      <c r="D28" s="37"/>
    </row>
    <row r="29" spans="1:6" x14ac:dyDescent="0.25">
      <c r="A29" s="84" t="s">
        <v>35</v>
      </c>
      <c r="B29" s="85"/>
      <c r="C29" s="30"/>
      <c r="D29" s="31">
        <f>SUM(D30:D38)</f>
        <v>340673.22</v>
      </c>
    </row>
    <row r="30" spans="1:6" x14ac:dyDescent="0.25">
      <c r="A30" s="5" t="s">
        <v>4</v>
      </c>
      <c r="B30" s="9" t="s">
        <v>36</v>
      </c>
      <c r="C30" s="5" t="s">
        <v>37</v>
      </c>
      <c r="D30" s="7">
        <v>340673.22</v>
      </c>
    </row>
    <row r="31" spans="1:6" x14ac:dyDescent="0.25">
      <c r="A31" s="11"/>
      <c r="B31" s="17" t="s">
        <v>15</v>
      </c>
      <c r="C31" s="11"/>
      <c r="D31" s="12"/>
    </row>
    <row r="32" spans="1:6" x14ac:dyDescent="0.25">
      <c r="A32" s="11"/>
      <c r="B32" s="17"/>
      <c r="C32" s="11"/>
      <c r="D32" s="12"/>
    </row>
    <row r="33" spans="1:4" x14ac:dyDescent="0.25">
      <c r="A33" s="11" t="s">
        <v>7</v>
      </c>
      <c r="B33" s="17" t="s">
        <v>38</v>
      </c>
      <c r="C33" s="11" t="s">
        <v>37</v>
      </c>
      <c r="D33" s="12"/>
    </row>
    <row r="34" spans="1:4" ht="59.25" customHeight="1" x14ac:dyDescent="0.25">
      <c r="A34" s="5" t="s">
        <v>10</v>
      </c>
      <c r="B34" s="14" t="s">
        <v>39</v>
      </c>
      <c r="C34" s="5" t="s">
        <v>40</v>
      </c>
      <c r="D34" s="7"/>
    </row>
    <row r="35" spans="1:4" ht="43.5" customHeight="1" x14ac:dyDescent="0.25">
      <c r="A35" s="18" t="s">
        <v>19</v>
      </c>
      <c r="B35" s="13" t="s">
        <v>41</v>
      </c>
      <c r="C35" s="11" t="s">
        <v>42</v>
      </c>
      <c r="D35" s="12"/>
    </row>
    <row r="36" spans="1:4" x14ac:dyDescent="0.25">
      <c r="A36" s="5" t="s">
        <v>22</v>
      </c>
      <c r="B36" s="9" t="s">
        <v>43</v>
      </c>
      <c r="C36" s="5" t="s">
        <v>44</v>
      </c>
      <c r="D36" s="19"/>
    </row>
    <row r="37" spans="1:4" x14ac:dyDescent="0.25">
      <c r="A37" s="20" t="s">
        <v>25</v>
      </c>
      <c r="B37" s="21" t="s">
        <v>45</v>
      </c>
      <c r="C37" s="20" t="s">
        <v>46</v>
      </c>
      <c r="D37" s="22"/>
    </row>
    <row r="38" spans="1:4" x14ac:dyDescent="0.25">
      <c r="A38" s="20" t="s">
        <v>28</v>
      </c>
      <c r="B38" s="21" t="s">
        <v>47</v>
      </c>
      <c r="C38" s="23" t="s">
        <v>48</v>
      </c>
      <c r="D38" s="22"/>
    </row>
    <row r="39" spans="1:4" x14ac:dyDescent="0.25">
      <c r="A39" s="24"/>
      <c r="B39" s="25"/>
      <c r="C39" s="26"/>
      <c r="D39" s="27"/>
    </row>
    <row r="40" spans="1:4" ht="15.75" x14ac:dyDescent="0.25">
      <c r="A40" s="28"/>
      <c r="B40" s="40"/>
      <c r="C40" s="39"/>
      <c r="D40" s="29"/>
    </row>
    <row r="41" spans="1:4" x14ac:dyDescent="0.25">
      <c r="A41" s="1"/>
      <c r="B41" s="41"/>
      <c r="C41" s="39"/>
      <c r="D41" s="38"/>
    </row>
    <row r="42" spans="1:4" x14ac:dyDescent="0.25">
      <c r="A42" s="1"/>
      <c r="B42" s="38"/>
      <c r="C42" s="38"/>
      <c r="D42" s="38"/>
    </row>
  </sheetData>
  <mergeCells count="6">
    <mergeCell ref="A29:B29"/>
    <mergeCell ref="A4:D4"/>
    <mergeCell ref="A7:A9"/>
    <mergeCell ref="B7:B9"/>
    <mergeCell ref="C7:C9"/>
    <mergeCell ref="A18:B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</vt:i4>
      </vt:variant>
    </vt:vector>
  </HeadingPairs>
  <TitlesOfParts>
    <vt:vector size="11" baseType="lpstr">
      <vt:lpstr> 2021 r.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2025</vt:lpstr>
      <vt:lpstr>' 2021 r.'!Obszar_wydruku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Lipińska</dc:creator>
  <cp:lastModifiedBy>Lidia Lipińska</cp:lastModifiedBy>
  <cp:lastPrinted>2021-05-05T08:36:57Z</cp:lastPrinted>
  <dcterms:created xsi:type="dcterms:W3CDTF">2015-09-14T09:39:10Z</dcterms:created>
  <dcterms:modified xsi:type="dcterms:W3CDTF">2021-05-05T08:37:26Z</dcterms:modified>
</cp:coreProperties>
</file>